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 activeTab="2"/>
  </bookViews>
  <sheets>
    <sheet name="Tổng kết" sheetId="8" r:id="rId1"/>
    <sheet name="Ung ho" sheetId="7" r:id="rId2"/>
    <sheet name="Chi Phi" sheetId="6" r:id="rId3"/>
  </sheets>
  <calcPr calcId="144525"/>
</workbook>
</file>

<file path=xl/calcChain.xml><?xml version="1.0" encoding="utf-8"?>
<calcChain xmlns="http://schemas.openxmlformats.org/spreadsheetml/2006/main">
  <c r="C6" i="8" l="1"/>
  <c r="C4" i="8"/>
  <c r="C3" i="8"/>
  <c r="C47" i="7"/>
  <c r="F65" i="6"/>
  <c r="F70" i="6" s="1"/>
  <c r="F60" i="6"/>
  <c r="F54" i="6"/>
  <c r="F51" i="6"/>
  <c r="F52" i="6"/>
  <c r="E49" i="6"/>
  <c r="F49" i="6" s="1"/>
  <c r="F50" i="6"/>
  <c r="F48" i="6"/>
  <c r="F47" i="6"/>
  <c r="F46" i="6"/>
  <c r="F45" i="6"/>
  <c r="F42" i="6"/>
  <c r="F43" i="6"/>
  <c r="F41" i="6"/>
  <c r="F40" i="6"/>
  <c r="F39" i="6"/>
  <c r="F38" i="6"/>
  <c r="F37" i="6"/>
  <c r="F36" i="6"/>
  <c r="F35" i="6"/>
  <c r="F16" i="6"/>
  <c r="F14" i="6"/>
  <c r="F13" i="6"/>
  <c r="F12" i="6"/>
  <c r="F11" i="6"/>
  <c r="F10" i="6"/>
  <c r="F9" i="6"/>
  <c r="F8" i="6"/>
  <c r="F7" i="6"/>
  <c r="F6" i="6"/>
  <c r="F5" i="6"/>
  <c r="F4" i="6"/>
  <c r="F20" i="6"/>
  <c r="F33" i="6"/>
  <c r="F31" i="6"/>
  <c r="F30" i="6"/>
  <c r="F29" i="6"/>
  <c r="F28" i="6"/>
  <c r="F27" i="6"/>
  <c r="F25" i="6"/>
  <c r="F26" i="6"/>
  <c r="F24" i="6"/>
  <c r="C5" i="8" l="1"/>
  <c r="C11" i="8"/>
  <c r="F44" i="6"/>
  <c r="F62" i="6" s="1"/>
  <c r="F34" i="6"/>
  <c r="F3" i="6"/>
  <c r="F18" i="6" l="1"/>
  <c r="F21" i="6" l="1"/>
  <c r="F19" i="6"/>
  <c r="F23" i="6"/>
  <c r="F22" i="6"/>
  <c r="F17" i="6" l="1"/>
  <c r="F2" i="6" s="1"/>
  <c r="F64" i="6" l="1"/>
</calcChain>
</file>

<file path=xl/sharedStrings.xml><?xml version="1.0" encoding="utf-8"?>
<sst xmlns="http://schemas.openxmlformats.org/spreadsheetml/2006/main" count="236" uniqueCount="135">
  <si>
    <t>Số tiền</t>
  </si>
  <si>
    <t xml:space="preserve">Số lượng </t>
  </si>
  <si>
    <t xml:space="preserve">Thành tiền </t>
  </si>
  <si>
    <t xml:space="preserve">Ngày </t>
  </si>
  <si>
    <t>Mục chi</t>
  </si>
  <si>
    <t xml:space="preserve">Xi măng </t>
  </si>
  <si>
    <t xml:space="preserve">Cây </t>
  </si>
  <si>
    <t>Sắt D6</t>
  </si>
  <si>
    <t>kg</t>
  </si>
  <si>
    <t xml:space="preserve">Sắt D10 </t>
  </si>
  <si>
    <t xml:space="preserve">Tiền công </t>
  </si>
  <si>
    <t>ĐVT</t>
  </si>
  <si>
    <t>Đơn giá (đ)</t>
  </si>
  <si>
    <t>m3</t>
  </si>
  <si>
    <t>cái</t>
  </si>
  <si>
    <t>I</t>
  </si>
  <si>
    <t>Tiền vật liệu</t>
  </si>
  <si>
    <t>II</t>
  </si>
  <si>
    <t>III</t>
  </si>
  <si>
    <t>IV</t>
  </si>
  <si>
    <t xml:space="preserve">Kết dư </t>
  </si>
  <si>
    <t xml:space="preserve">Cát xây </t>
  </si>
  <si>
    <t>Gạch 1/2</t>
  </si>
  <si>
    <t>Gạch 6 lỗ</t>
  </si>
  <si>
    <t>Hỗ trợ tiền dầu</t>
  </si>
  <si>
    <t>chuyến</t>
  </si>
  <si>
    <t xml:space="preserve">Sắp hộp 4x8, 1.2mm (lợp tôn) </t>
  </si>
  <si>
    <t>Vôi</t>
  </si>
  <si>
    <t>Cát tô</t>
  </si>
  <si>
    <t>Tôn lợp 4zem</t>
  </si>
  <si>
    <t>m2</t>
  </si>
  <si>
    <t>Cát vàng</t>
  </si>
  <si>
    <t>khối (m3)</t>
  </si>
  <si>
    <t>Đá 1x2</t>
  </si>
  <si>
    <t>viên</t>
  </si>
  <si>
    <t>Đá chẻ</t>
  </si>
  <si>
    <t>Xi măng</t>
  </si>
  <si>
    <t>Sắt D10</t>
  </si>
  <si>
    <t>cây</t>
  </si>
  <si>
    <t>Sắt D6, D8</t>
  </si>
  <si>
    <t>Kẽm buộc</t>
  </si>
  <si>
    <t xml:space="preserve">Sắp hộp 4x8, 1.2mm (vì kèo) </t>
  </si>
  <si>
    <t xml:space="preserve">Sắp hộp 4x8, 1.4mm (vì kèo) </t>
  </si>
  <si>
    <t>Cửa sắt</t>
  </si>
  <si>
    <t>Đợt 1</t>
  </si>
  <si>
    <t>Đợt 2</t>
  </si>
  <si>
    <t>Đợt 3</t>
  </si>
  <si>
    <t>Đầu bị xu</t>
  </si>
  <si>
    <t>Vít tôn</t>
  </si>
  <si>
    <t>bịch</t>
  </si>
  <si>
    <t>Ve (2 màu tự gia đình chọn màu)</t>
  </si>
  <si>
    <t>Sơn chỉ chân</t>
  </si>
  <si>
    <t>Cọ</t>
  </si>
  <si>
    <t>Chi phí mua sắm đồ dùng trong nhà</t>
  </si>
  <si>
    <t>Màn</t>
  </si>
  <si>
    <t>Chăn</t>
  </si>
  <si>
    <t>Gối</t>
  </si>
  <si>
    <t>Chiếu</t>
  </si>
  <si>
    <t xml:space="preserve">Bát ăn cơm </t>
  </si>
  <si>
    <t>Đũa</t>
  </si>
  <si>
    <t>chục</t>
  </si>
  <si>
    <t>Tô</t>
  </si>
  <si>
    <t>Thìa canh</t>
  </si>
  <si>
    <t xml:space="preserve">Rổ </t>
  </si>
  <si>
    <t>Quần áo</t>
  </si>
  <si>
    <t>bộ</t>
  </si>
  <si>
    <t>Dép</t>
  </si>
  <si>
    <t>đôi</t>
  </si>
  <si>
    <t>Nón</t>
  </si>
  <si>
    <t>Nồi</t>
  </si>
  <si>
    <t>Giường</t>
  </si>
  <si>
    <t>Tổng chi phí</t>
  </si>
  <si>
    <t>Tổng tiền ủng hộ</t>
  </si>
  <si>
    <t>In banner</t>
  </si>
  <si>
    <t>Chi phí khác</t>
  </si>
  <si>
    <t>I+II+III+IV</t>
  </si>
  <si>
    <t>Hoàn trả tiền tạm ứng Chị Phung_cupui</t>
  </si>
  <si>
    <t>Tạm ứng chị Phung_cupui</t>
  </si>
  <si>
    <t>Anh Nguyễn Đình Quý chuyển trực tiếp tiền mua sắm đồ dùng gia đình</t>
  </si>
  <si>
    <t>CẬP NHẬT ỦNG HỘ NGÔI NHÀ MƠ ƯỚC SỐ 35</t>
  </si>
  <si>
    <t>STT</t>
  </si>
  <si>
    <t>Tên MTQ</t>
  </si>
  <si>
    <t>Số tiền 
ủng hộ</t>
  </si>
  <si>
    <t>Đã ck</t>
  </si>
  <si>
    <t>Chị Hoàng Phương (bạn chị Triều Thanh NT)</t>
  </si>
  <si>
    <t>SK</t>
  </si>
  <si>
    <t>Tiền còn dư từ NNMU số 34</t>
  </si>
  <si>
    <t>Anh Tín Hoàng (Gnaoh Nit)</t>
  </si>
  <si>
    <t>Gia đình Tí Tôm</t>
  </si>
  <si>
    <t>Fb Lê Thùy Dương - Jenny_Sun</t>
  </si>
  <si>
    <t>Mẹ con chị Vân Kiêu Sa</t>
  </si>
  <si>
    <t>Fb Nam Trang</t>
  </si>
  <si>
    <t>Fullmoon</t>
  </si>
  <si>
    <t>Anh Phuong Toan The (Rây Tóc Thôi Bay)</t>
  </si>
  <si>
    <t>Chị Maitan97</t>
  </si>
  <si>
    <t>Quyên Hoàng</t>
  </si>
  <si>
    <t>KHANG_NGUYENLE</t>
  </si>
  <si>
    <t>Anh Lien</t>
  </si>
  <si>
    <t>Fb Nguyen Viet Bac</t>
  </si>
  <si>
    <t>Fb Lệ Quyên</t>
  </si>
  <si>
    <t>Fb Diệu Hương</t>
  </si>
  <si>
    <t>Bạn Loan Nguyen</t>
  </si>
  <si>
    <t>Hien</t>
  </si>
  <si>
    <t>Fb Đỗ Kim Ngân</t>
  </si>
  <si>
    <t>CKCC</t>
  </si>
  <si>
    <t>Anh Sonny Nhân và bạn</t>
  </si>
  <si>
    <t>Bé HaChi</t>
  </si>
  <si>
    <t>Tran Thi Hoa</t>
  </si>
  <si>
    <t>Hoang Hue</t>
  </si>
  <si>
    <t>Nhóm bạn Wind</t>
  </si>
  <si>
    <t>Nhóm Love Eldaniz</t>
  </si>
  <si>
    <t>Em Quy Tran</t>
  </si>
  <si>
    <t>Que Tra</t>
  </si>
  <si>
    <t>Chị Đỗ Thị Kim Dung</t>
  </si>
  <si>
    <t>Hoang Hoa</t>
  </si>
  <si>
    <t>Chị Thao Ho Tapasii</t>
  </si>
  <si>
    <t>Gia đình anh Yugi</t>
  </si>
  <si>
    <t>Anh Chị Viet Do</t>
  </si>
  <si>
    <t>Gia đình 3K Ken Kate Kul</t>
  </si>
  <si>
    <t>Michele_du và gia đình</t>
  </si>
  <si>
    <t>Chú Lộc</t>
  </si>
  <si>
    <t>Anh Nguyet Phung</t>
  </si>
  <si>
    <t>Hoang Truc Phuong</t>
  </si>
  <si>
    <t>UBNX Xã Cư Pui</t>
  </si>
  <si>
    <t>Truong Thuc Ngan</t>
  </si>
  <si>
    <t xml:space="preserve">Thầy Hiệp (từ các em học sinh trường Cư Pui và các MTQ) </t>
  </si>
  <si>
    <t>Nguyen Thi Kim Van</t>
  </si>
  <si>
    <t>Anh Nguyễn Đình Quý</t>
  </si>
  <si>
    <t>TỔNG CỘNG</t>
  </si>
  <si>
    <t>Ủng hộ hiện kim</t>
  </si>
  <si>
    <t>Chi phí chương trình</t>
  </si>
  <si>
    <t xml:space="preserve">Số tiền còn dư </t>
  </si>
  <si>
    <t>Nội dung</t>
  </si>
  <si>
    <t>Hoàn tiền tạm ứng còn thiếu chị Phung_cupui</t>
  </si>
  <si>
    <t>tiền mặt, 3,047,000đ mua sắm đồ dùng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</si>
</sst>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i/>
      <sz val="11"/>
      <color theme="1"/>
      <name val="Tahoma"/>
      <family val="2"/>
    </font>
    <font>
      <i/>
      <sz val="9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18" fillId="33" borderId="10" xfId="0" applyFont="1" applyFill="1" applyBorder="1" applyAlignment="1">
      <alignment horizontal="center"/>
    </xf>
    <xf numFmtId="165" fontId="18" fillId="33" borderId="10" xfId="42" applyNumberFormat="1" applyFont="1" applyFill="1" applyBorder="1" applyAlignment="1">
      <alignment horizontal="center"/>
    </xf>
    <xf numFmtId="0" fontId="19" fillId="0" borderId="0" xfId="0" applyFont="1"/>
    <xf numFmtId="14" fontId="19" fillId="0" borderId="10" xfId="0" applyNumberFormat="1" applyFont="1" applyBorder="1"/>
    <xf numFmtId="0" fontId="19" fillId="0" borderId="10" xfId="0" applyFont="1" applyBorder="1"/>
    <xf numFmtId="165" fontId="19" fillId="0" borderId="10" xfId="42" applyNumberFormat="1" applyFont="1" applyBorder="1"/>
    <xf numFmtId="165" fontId="19" fillId="0" borderId="0" xfId="42" applyNumberFormat="1" applyFont="1"/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42" applyNumberFormat="1" applyFont="1" applyFill="1" applyBorder="1" applyAlignment="1">
      <alignment horizontal="center"/>
    </xf>
    <xf numFmtId="0" fontId="21" fillId="0" borderId="0" xfId="0" applyFont="1" applyFill="1"/>
    <xf numFmtId="0" fontId="18" fillId="0" borderId="10" xfId="0" applyFont="1" applyBorder="1" applyAlignment="1">
      <alignment horizontal="center"/>
    </xf>
    <xf numFmtId="0" fontId="18" fillId="0" borderId="10" xfId="8" applyFont="1" applyFill="1" applyBorder="1"/>
    <xf numFmtId="0" fontId="19" fillId="0" borderId="10" xfId="8" applyFont="1" applyFill="1" applyBorder="1" applyAlignment="1">
      <alignment horizontal="center"/>
    </xf>
    <xf numFmtId="0" fontId="19" fillId="0" borderId="10" xfId="8" applyFont="1" applyFill="1" applyBorder="1"/>
    <xf numFmtId="165" fontId="19" fillId="0" borderId="10" xfId="8" applyNumberFormat="1" applyFont="1" applyFill="1" applyBorder="1"/>
    <xf numFmtId="165" fontId="20" fillId="0" borderId="10" xfId="8" applyNumberFormat="1" applyFont="1" applyFill="1" applyBorder="1"/>
    <xf numFmtId="0" fontId="20" fillId="0" borderId="10" xfId="0" applyFont="1" applyFill="1" applyBorder="1" applyAlignment="1">
      <alignment horizontal="left"/>
    </xf>
    <xf numFmtId="165" fontId="20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18" fillId="0" borderId="10" xfId="42" applyNumberFormat="1" applyFont="1" applyFill="1" applyBorder="1" applyAlignment="1">
      <alignment horizontal="center"/>
    </xf>
    <xf numFmtId="0" fontId="19" fillId="0" borderId="0" xfId="0" applyFont="1" applyFill="1"/>
    <xf numFmtId="165" fontId="18" fillId="0" borderId="10" xfId="0" applyNumberFormat="1" applyFont="1" applyFill="1" applyBorder="1" applyAlignment="1">
      <alignment horizontal="center"/>
    </xf>
    <xf numFmtId="165" fontId="18" fillId="0" borderId="10" xfId="8" applyNumberFormat="1" applyFont="1" applyFill="1" applyBorder="1"/>
    <xf numFmtId="165" fontId="22" fillId="0" borderId="10" xfId="8" applyNumberFormat="1" applyFont="1" applyFill="1" applyBorder="1"/>
    <xf numFmtId="0" fontId="23" fillId="0" borderId="10" xfId="8" applyFont="1" applyFill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65" fontId="0" fillId="0" borderId="10" xfId="42" applyNumberFormat="1" applyFont="1" applyBorder="1"/>
    <xf numFmtId="0" fontId="0" fillId="0" borderId="11" xfId="0" applyBorder="1"/>
    <xf numFmtId="165" fontId="0" fillId="0" borderId="0" xfId="42" applyNumberFormat="1" applyFont="1"/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16" fillId="0" borderId="10" xfId="0" applyNumberFormat="1" applyFont="1" applyBorder="1"/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5" fillId="0" borderId="10" xfId="0" applyFont="1" applyBorder="1" applyAlignment="1">
      <alignment horizontal="center"/>
    </xf>
    <xf numFmtId="165" fontId="25" fillId="0" borderId="10" xfId="42" applyNumberFormat="1" applyFont="1" applyBorder="1" applyAlignment="1">
      <alignment horizontal="center"/>
    </xf>
    <xf numFmtId="165" fontId="25" fillId="0" borderId="10" xfId="42" applyNumberFormat="1" applyFont="1" applyBorder="1"/>
    <xf numFmtId="165" fontId="26" fillId="0" borderId="10" xfId="42" applyNumberFormat="1" applyFont="1" applyBorder="1"/>
    <xf numFmtId="0" fontId="28" fillId="0" borderId="10" xfId="0" applyFont="1" applyBorder="1"/>
    <xf numFmtId="165" fontId="27" fillId="0" borderId="10" xfId="42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0" xfId="8" applyFont="1" applyFill="1" applyBorder="1" applyAlignment="1">
      <alignment vertical="center"/>
    </xf>
    <xf numFmtId="0" fontId="19" fillId="0" borderId="10" xfId="8" applyFont="1" applyFill="1" applyBorder="1" applyAlignment="1">
      <alignment horizontal="center" vertical="center"/>
    </xf>
    <xf numFmtId="0" fontId="19" fillId="0" borderId="10" xfId="8" applyFont="1" applyFill="1" applyBorder="1" applyAlignment="1">
      <alignment vertical="center"/>
    </xf>
    <xf numFmtId="165" fontId="19" fillId="0" borderId="10" xfId="8" applyNumberFormat="1" applyFont="1" applyFill="1" applyBorder="1" applyAlignment="1">
      <alignment vertical="center"/>
    </xf>
    <xf numFmtId="165" fontId="20" fillId="0" borderId="10" xfId="8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htin99?__cft__%5b0%5d=AZVarTb8ZR_1kANMmH_7Mw201zaXGi2tKrLX-k0jb-apgvosgETTKedwiQRM8RaQ6Mf1z1FfGRUzAJ3SjozKEwvt7tkLiRX3tfD0ydT-J6gsDJ6yH8BnmPSG9j-VLsURCKM&amp;__tn__=R%5d-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zoomScale="115" zoomScaleNormal="115" workbookViewId="0">
      <selection activeCell="B20" sqref="B20"/>
    </sheetView>
  </sheetViews>
  <sheetFormatPr defaultRowHeight="14.4" x14ac:dyDescent="0.3"/>
  <cols>
    <col min="1" max="1" width="7.77734375" style="39" customWidth="1"/>
    <col min="2" max="2" width="54" customWidth="1"/>
    <col min="3" max="3" width="22.44140625" style="35" customWidth="1"/>
  </cols>
  <sheetData>
    <row r="2" spans="1:3" x14ac:dyDescent="0.3">
      <c r="A2" s="43" t="s">
        <v>80</v>
      </c>
      <c r="B2" s="43" t="s">
        <v>132</v>
      </c>
      <c r="C2" s="44" t="s">
        <v>0</v>
      </c>
    </row>
    <row r="3" spans="1:3" x14ac:dyDescent="0.3">
      <c r="A3" s="41">
        <v>1</v>
      </c>
      <c r="B3" s="42" t="s">
        <v>129</v>
      </c>
      <c r="C3" s="45">
        <f>'Chi Phi'!F63</f>
        <v>104147000</v>
      </c>
    </row>
    <row r="4" spans="1:3" x14ac:dyDescent="0.3">
      <c r="A4" s="41">
        <v>2</v>
      </c>
      <c r="B4" s="42" t="s">
        <v>130</v>
      </c>
      <c r="C4" s="45">
        <f>'Chi Phi'!F62</f>
        <v>92592840</v>
      </c>
    </row>
    <row r="5" spans="1:3" x14ac:dyDescent="0.3">
      <c r="A5" s="41">
        <v>3</v>
      </c>
      <c r="B5" s="42" t="s">
        <v>131</v>
      </c>
      <c r="C5" s="46">
        <f>C3-C4</f>
        <v>11554160</v>
      </c>
    </row>
    <row r="6" spans="1:3" x14ac:dyDescent="0.3">
      <c r="A6" s="41">
        <v>4</v>
      </c>
      <c r="B6" s="42" t="s">
        <v>77</v>
      </c>
      <c r="C6" s="45">
        <f>SUM(C7:C10)</f>
        <v>90307000</v>
      </c>
    </row>
    <row r="7" spans="1:3" x14ac:dyDescent="0.3">
      <c r="A7" s="41">
        <v>4.0999999999999996</v>
      </c>
      <c r="B7" s="47" t="s">
        <v>44</v>
      </c>
      <c r="C7" s="48">
        <v>30000000</v>
      </c>
    </row>
    <row r="8" spans="1:3" x14ac:dyDescent="0.3">
      <c r="A8" s="41">
        <v>4.2</v>
      </c>
      <c r="B8" s="47" t="s">
        <v>45</v>
      </c>
      <c r="C8" s="48">
        <v>35000000</v>
      </c>
    </row>
    <row r="9" spans="1:3" x14ac:dyDescent="0.3">
      <c r="A9" s="41">
        <v>4.3</v>
      </c>
      <c r="B9" s="47" t="s">
        <v>46</v>
      </c>
      <c r="C9" s="48">
        <v>22260000</v>
      </c>
    </row>
    <row r="10" spans="1:3" x14ac:dyDescent="0.3">
      <c r="A10" s="41">
        <v>4.4000000000000004</v>
      </c>
      <c r="B10" s="47" t="s">
        <v>78</v>
      </c>
      <c r="C10" s="48">
        <v>3047000</v>
      </c>
    </row>
    <row r="11" spans="1:3" x14ac:dyDescent="0.3">
      <c r="A11" s="41">
        <v>5</v>
      </c>
      <c r="B11" s="42" t="s">
        <v>133</v>
      </c>
      <c r="C11" s="46">
        <f>C4-C6</f>
        <v>2285840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2" workbookViewId="0">
      <selection activeCell="F48" sqref="F48"/>
    </sheetView>
  </sheetViews>
  <sheetFormatPr defaultRowHeight="14.4" x14ac:dyDescent="0.3"/>
  <cols>
    <col min="1" max="1" width="6.5546875" style="39" customWidth="1"/>
    <col min="2" max="2" width="40.5546875" customWidth="1"/>
    <col min="3" max="3" width="18.88671875" customWidth="1"/>
    <col min="5" max="5" width="11.5546875" bestFit="1" customWidth="1"/>
  </cols>
  <sheetData>
    <row r="1" spans="1:4" x14ac:dyDescent="0.3">
      <c r="A1" s="28" t="s">
        <v>79</v>
      </c>
      <c r="B1" s="28"/>
      <c r="C1" s="28"/>
    </row>
    <row r="3" spans="1:4" s="30" customFormat="1" ht="28.8" x14ac:dyDescent="0.3">
      <c r="A3" s="29" t="s">
        <v>80</v>
      </c>
      <c r="B3" s="29" t="s">
        <v>81</v>
      </c>
      <c r="C3" s="29" t="s">
        <v>82</v>
      </c>
      <c r="D3" s="30" t="s">
        <v>83</v>
      </c>
    </row>
    <row r="4" spans="1:4" x14ac:dyDescent="0.3">
      <c r="A4" s="31">
        <v>1</v>
      </c>
      <c r="B4" s="32" t="s">
        <v>84</v>
      </c>
      <c r="C4" s="33">
        <v>10000000</v>
      </c>
      <c r="D4" t="s">
        <v>85</v>
      </c>
    </row>
    <row r="5" spans="1:4" x14ac:dyDescent="0.3">
      <c r="A5" s="31">
        <v>2</v>
      </c>
      <c r="B5" s="32" t="s">
        <v>86</v>
      </c>
      <c r="C5" s="33">
        <v>4900000</v>
      </c>
      <c r="D5" t="s">
        <v>85</v>
      </c>
    </row>
    <row r="6" spans="1:4" x14ac:dyDescent="0.3">
      <c r="A6" s="31">
        <v>3</v>
      </c>
      <c r="B6" s="32" t="s">
        <v>87</v>
      </c>
      <c r="C6" s="33">
        <v>2000000</v>
      </c>
      <c r="D6" t="s">
        <v>85</v>
      </c>
    </row>
    <row r="7" spans="1:4" x14ac:dyDescent="0.3">
      <c r="A7" s="31">
        <v>4</v>
      </c>
      <c r="B7" s="32" t="s">
        <v>88</v>
      </c>
      <c r="C7" s="33">
        <v>500000</v>
      </c>
      <c r="D7" t="s">
        <v>85</v>
      </c>
    </row>
    <row r="8" spans="1:4" x14ac:dyDescent="0.3">
      <c r="A8" s="31">
        <v>5</v>
      </c>
      <c r="B8" s="32" t="s">
        <v>89</v>
      </c>
      <c r="C8" s="33">
        <v>300000</v>
      </c>
      <c r="D8" t="s">
        <v>85</v>
      </c>
    </row>
    <row r="9" spans="1:4" x14ac:dyDescent="0.3">
      <c r="A9" s="31">
        <v>6</v>
      </c>
      <c r="B9" s="32" t="s">
        <v>90</v>
      </c>
      <c r="C9" s="33">
        <v>300000</v>
      </c>
      <c r="D9" t="s">
        <v>85</v>
      </c>
    </row>
    <row r="10" spans="1:4" x14ac:dyDescent="0.3">
      <c r="A10" s="31">
        <v>7</v>
      </c>
      <c r="B10" s="32" t="s">
        <v>91</v>
      </c>
      <c r="C10" s="33">
        <v>500000</v>
      </c>
      <c r="D10" t="s">
        <v>85</v>
      </c>
    </row>
    <row r="11" spans="1:4" x14ac:dyDescent="0.3">
      <c r="A11" s="31">
        <v>8</v>
      </c>
      <c r="B11" s="32" t="s">
        <v>92</v>
      </c>
      <c r="C11" s="33">
        <v>500000</v>
      </c>
      <c r="D11" t="s">
        <v>85</v>
      </c>
    </row>
    <row r="12" spans="1:4" x14ac:dyDescent="0.3">
      <c r="A12" s="31">
        <v>9</v>
      </c>
      <c r="B12" s="32" t="s">
        <v>93</v>
      </c>
      <c r="C12" s="33">
        <v>500000</v>
      </c>
      <c r="D12" t="s">
        <v>85</v>
      </c>
    </row>
    <row r="13" spans="1:4" x14ac:dyDescent="0.3">
      <c r="A13" s="31">
        <v>10</v>
      </c>
      <c r="B13" s="32" t="s">
        <v>94</v>
      </c>
      <c r="C13" s="33">
        <v>500000</v>
      </c>
      <c r="D13" t="s">
        <v>85</v>
      </c>
    </row>
    <row r="14" spans="1:4" x14ac:dyDescent="0.3">
      <c r="A14" s="31">
        <v>11</v>
      </c>
      <c r="B14" s="32" t="s">
        <v>95</v>
      </c>
      <c r="C14" s="33">
        <v>500000</v>
      </c>
      <c r="D14" t="s">
        <v>85</v>
      </c>
    </row>
    <row r="15" spans="1:4" x14ac:dyDescent="0.3">
      <c r="A15" s="31">
        <v>12</v>
      </c>
      <c r="B15" s="32" t="s">
        <v>96</v>
      </c>
      <c r="C15" s="33">
        <v>500000</v>
      </c>
      <c r="D15" t="s">
        <v>85</v>
      </c>
    </row>
    <row r="16" spans="1:4" x14ac:dyDescent="0.3">
      <c r="A16" s="31">
        <v>13</v>
      </c>
      <c r="B16" s="32" t="s">
        <v>97</v>
      </c>
      <c r="C16" s="33">
        <v>200000</v>
      </c>
      <c r="D16" t="s">
        <v>85</v>
      </c>
    </row>
    <row r="17" spans="1:4" x14ac:dyDescent="0.3">
      <c r="A17" s="31">
        <v>14</v>
      </c>
      <c r="B17" s="32" t="s">
        <v>98</v>
      </c>
      <c r="C17" s="33">
        <v>500000</v>
      </c>
      <c r="D17" t="s">
        <v>85</v>
      </c>
    </row>
    <row r="18" spans="1:4" x14ac:dyDescent="0.3">
      <c r="A18" s="31">
        <v>15</v>
      </c>
      <c r="B18" s="32" t="s">
        <v>99</v>
      </c>
      <c r="C18" s="33">
        <v>1000000</v>
      </c>
      <c r="D18" t="s">
        <v>85</v>
      </c>
    </row>
    <row r="19" spans="1:4" x14ac:dyDescent="0.3">
      <c r="A19" s="31">
        <v>16</v>
      </c>
      <c r="B19" s="32" t="s">
        <v>100</v>
      </c>
      <c r="C19" s="33">
        <v>500000</v>
      </c>
      <c r="D19" t="s">
        <v>85</v>
      </c>
    </row>
    <row r="20" spans="1:4" x14ac:dyDescent="0.3">
      <c r="A20" s="31">
        <v>17</v>
      </c>
      <c r="B20" s="32" t="s">
        <v>101</v>
      </c>
      <c r="C20" s="33">
        <v>300000</v>
      </c>
      <c r="D20" t="s">
        <v>85</v>
      </c>
    </row>
    <row r="21" spans="1:4" x14ac:dyDescent="0.3">
      <c r="A21" s="31">
        <v>18</v>
      </c>
      <c r="B21" s="32" t="s">
        <v>102</v>
      </c>
      <c r="C21" s="33">
        <v>1000000</v>
      </c>
      <c r="D21" t="s">
        <v>85</v>
      </c>
    </row>
    <row r="22" spans="1:4" x14ac:dyDescent="0.3">
      <c r="A22" s="31">
        <v>19</v>
      </c>
      <c r="B22" s="32" t="s">
        <v>103</v>
      </c>
      <c r="C22" s="33">
        <v>1000000</v>
      </c>
      <c r="D22" t="s">
        <v>85</v>
      </c>
    </row>
    <row r="23" spans="1:4" x14ac:dyDescent="0.3">
      <c r="A23" s="31">
        <v>20</v>
      </c>
      <c r="B23" s="32" t="s">
        <v>104</v>
      </c>
      <c r="C23" s="33">
        <v>200000</v>
      </c>
      <c r="D23" t="s">
        <v>85</v>
      </c>
    </row>
    <row r="24" spans="1:4" x14ac:dyDescent="0.3">
      <c r="A24" s="31">
        <v>21</v>
      </c>
      <c r="B24" s="32" t="s">
        <v>105</v>
      </c>
      <c r="C24" s="33">
        <v>10200000</v>
      </c>
      <c r="D24" t="s">
        <v>85</v>
      </c>
    </row>
    <row r="25" spans="1:4" x14ac:dyDescent="0.3">
      <c r="A25" s="31">
        <v>22</v>
      </c>
      <c r="B25" s="32" t="s">
        <v>106</v>
      </c>
      <c r="C25" s="33">
        <v>500000</v>
      </c>
      <c r="D25" t="s">
        <v>85</v>
      </c>
    </row>
    <row r="26" spans="1:4" x14ac:dyDescent="0.3">
      <c r="A26" s="31">
        <v>23</v>
      </c>
      <c r="B26" s="32" t="s">
        <v>107</v>
      </c>
      <c r="C26" s="33">
        <v>2000000</v>
      </c>
      <c r="D26" t="s">
        <v>85</v>
      </c>
    </row>
    <row r="27" spans="1:4" x14ac:dyDescent="0.3">
      <c r="A27" s="31">
        <v>24</v>
      </c>
      <c r="B27" s="32" t="s">
        <v>108</v>
      </c>
      <c r="C27" s="33">
        <v>200000</v>
      </c>
      <c r="D27" t="s">
        <v>85</v>
      </c>
    </row>
    <row r="28" spans="1:4" x14ac:dyDescent="0.3">
      <c r="A28" s="31">
        <v>25</v>
      </c>
      <c r="B28" s="32" t="s">
        <v>109</v>
      </c>
      <c r="C28" s="33">
        <v>5000000</v>
      </c>
      <c r="D28" t="s">
        <v>85</v>
      </c>
    </row>
    <row r="29" spans="1:4" x14ac:dyDescent="0.3">
      <c r="A29" s="31">
        <v>26</v>
      </c>
      <c r="B29" s="32" t="s">
        <v>110</v>
      </c>
      <c r="C29" s="33">
        <v>2000000</v>
      </c>
      <c r="D29" t="s">
        <v>85</v>
      </c>
    </row>
    <row r="30" spans="1:4" x14ac:dyDescent="0.3">
      <c r="A30" s="31">
        <v>27</v>
      </c>
      <c r="B30" s="32" t="s">
        <v>111</v>
      </c>
      <c r="C30" s="33">
        <v>300000</v>
      </c>
      <c r="D30" t="s">
        <v>85</v>
      </c>
    </row>
    <row r="31" spans="1:4" x14ac:dyDescent="0.3">
      <c r="A31" s="31">
        <v>28</v>
      </c>
      <c r="B31" s="32" t="s">
        <v>112</v>
      </c>
      <c r="C31" s="33">
        <v>500000</v>
      </c>
      <c r="D31" t="s">
        <v>85</v>
      </c>
    </row>
    <row r="32" spans="1:4" x14ac:dyDescent="0.3">
      <c r="A32" s="31">
        <v>29</v>
      </c>
      <c r="B32" s="32" t="s">
        <v>113</v>
      </c>
      <c r="C32" s="33">
        <v>1000000</v>
      </c>
      <c r="D32" t="s">
        <v>85</v>
      </c>
    </row>
    <row r="33" spans="1:6" x14ac:dyDescent="0.3">
      <c r="A33" s="31">
        <v>30</v>
      </c>
      <c r="B33" s="32" t="s">
        <v>114</v>
      </c>
      <c r="C33" s="33">
        <v>500000</v>
      </c>
      <c r="D33" t="s">
        <v>85</v>
      </c>
    </row>
    <row r="34" spans="1:6" x14ac:dyDescent="0.3">
      <c r="A34" s="31">
        <v>31</v>
      </c>
      <c r="B34" s="32" t="s">
        <v>115</v>
      </c>
      <c r="C34" s="33">
        <v>2000000</v>
      </c>
      <c r="D34" t="s">
        <v>85</v>
      </c>
    </row>
    <row r="35" spans="1:6" x14ac:dyDescent="0.3">
      <c r="A35" s="31">
        <v>32</v>
      </c>
      <c r="B35" s="32" t="s">
        <v>116</v>
      </c>
      <c r="C35" s="33">
        <v>2000000</v>
      </c>
      <c r="D35" t="s">
        <v>85</v>
      </c>
    </row>
    <row r="36" spans="1:6" x14ac:dyDescent="0.3">
      <c r="A36" s="31">
        <v>33</v>
      </c>
      <c r="B36" s="32" t="s">
        <v>117</v>
      </c>
      <c r="C36" s="33">
        <v>3000000</v>
      </c>
      <c r="D36" t="s">
        <v>85</v>
      </c>
    </row>
    <row r="37" spans="1:6" x14ac:dyDescent="0.3">
      <c r="A37" s="31">
        <v>34</v>
      </c>
      <c r="B37" s="32" t="s">
        <v>118</v>
      </c>
      <c r="C37" s="33">
        <v>1000000</v>
      </c>
      <c r="D37" t="s">
        <v>85</v>
      </c>
    </row>
    <row r="38" spans="1:6" x14ac:dyDescent="0.3">
      <c r="A38" s="31">
        <v>35</v>
      </c>
      <c r="B38" s="32" t="s">
        <v>119</v>
      </c>
      <c r="C38" s="33">
        <v>2000000</v>
      </c>
      <c r="D38" t="s">
        <v>85</v>
      </c>
    </row>
    <row r="39" spans="1:6" x14ac:dyDescent="0.3">
      <c r="A39" s="31">
        <v>36</v>
      </c>
      <c r="B39" s="32" t="s">
        <v>120</v>
      </c>
      <c r="C39" s="33">
        <v>4000000</v>
      </c>
      <c r="D39" t="s">
        <v>85</v>
      </c>
    </row>
    <row r="40" spans="1:6" x14ac:dyDescent="0.3">
      <c r="A40" s="31">
        <v>37</v>
      </c>
      <c r="B40" s="32" t="s">
        <v>121</v>
      </c>
      <c r="C40" s="33">
        <v>1000000</v>
      </c>
      <c r="D40" t="s">
        <v>85</v>
      </c>
    </row>
    <row r="41" spans="1:6" x14ac:dyDescent="0.3">
      <c r="A41" s="31">
        <v>38</v>
      </c>
      <c r="B41" s="32" t="s">
        <v>122</v>
      </c>
      <c r="C41" s="33">
        <v>200000</v>
      </c>
      <c r="D41" t="s">
        <v>85</v>
      </c>
    </row>
    <row r="42" spans="1:6" x14ac:dyDescent="0.3">
      <c r="A42" s="31">
        <v>39</v>
      </c>
      <c r="B42" s="32" t="s">
        <v>123</v>
      </c>
      <c r="C42" s="33">
        <v>15000000</v>
      </c>
      <c r="D42" t="s">
        <v>85</v>
      </c>
    </row>
    <row r="43" spans="1:6" x14ac:dyDescent="0.3">
      <c r="A43" s="31">
        <v>40</v>
      </c>
      <c r="B43" s="32" t="s">
        <v>124</v>
      </c>
      <c r="C43" s="33">
        <v>500000</v>
      </c>
      <c r="D43" t="s">
        <v>85</v>
      </c>
    </row>
    <row r="44" spans="1:6" x14ac:dyDescent="0.3">
      <c r="A44" s="31">
        <v>41</v>
      </c>
      <c r="B44" s="32" t="s">
        <v>125</v>
      </c>
      <c r="C44" s="33">
        <v>15000000</v>
      </c>
      <c r="D44" t="s">
        <v>85</v>
      </c>
    </row>
    <row r="45" spans="1:6" x14ac:dyDescent="0.3">
      <c r="A45" s="31">
        <v>42</v>
      </c>
      <c r="B45" s="34" t="s">
        <v>126</v>
      </c>
      <c r="C45" s="33">
        <v>500000</v>
      </c>
      <c r="D45" t="s">
        <v>85</v>
      </c>
    </row>
    <row r="46" spans="1:6" x14ac:dyDescent="0.3">
      <c r="A46" s="31">
        <v>43</v>
      </c>
      <c r="B46" s="34" t="s">
        <v>127</v>
      </c>
      <c r="C46" s="33">
        <v>10047000</v>
      </c>
      <c r="D46" t="s">
        <v>85</v>
      </c>
      <c r="E46" s="35">
        <v>7000000</v>
      </c>
      <c r="F46" t="s">
        <v>134</v>
      </c>
    </row>
    <row r="47" spans="1:6" x14ac:dyDescent="0.3">
      <c r="A47" s="36" t="s">
        <v>128</v>
      </c>
      <c r="B47" s="37"/>
      <c r="C47" s="38">
        <f>SUM(C4:C46)</f>
        <v>104147000</v>
      </c>
    </row>
  </sheetData>
  <mergeCells count="2">
    <mergeCell ref="A1:C1"/>
    <mergeCell ref="A47:B47"/>
  </mergeCells>
  <hyperlinks>
    <hyperlink ref="B6" r:id="rId1" display="https://www.facebook.com/htin99?__cft__%5b0%5d=AZVarTb8ZR_1kANMmH_7Mw201zaXGi2tKrLX-k0jb-apgvosgETTKedwiQRM8RaQ6Mf1z1FfGRUzAJ3SjozKEwvt7tkLiRX3tfD0ydT-J6gsDJ6yH8BnmPSG9j-VLsURCKM&amp;__tn__=R%5d-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0" zoomScale="115" zoomScaleNormal="115" workbookViewId="0">
      <selection activeCell="C23" sqref="C23"/>
    </sheetView>
  </sheetViews>
  <sheetFormatPr defaultColWidth="9.109375" defaultRowHeight="13.8" x14ac:dyDescent="0.25"/>
  <cols>
    <col min="1" max="1" width="11.44140625" style="3" bestFit="1" customWidth="1"/>
    <col min="2" max="2" width="33.44140625" style="3" customWidth="1"/>
    <col min="3" max="3" width="9.88671875" style="9" bestFit="1" customWidth="1"/>
    <col min="4" max="4" width="9.5546875" style="3" bestFit="1" customWidth="1"/>
    <col min="5" max="5" width="11.44140625" style="7" bestFit="1" customWidth="1"/>
    <col min="6" max="6" width="13.88671875" style="3" customWidth="1"/>
    <col min="7" max="7" width="9.109375" style="3"/>
    <col min="8" max="8" width="10.5546875" style="3" bestFit="1" customWidth="1"/>
    <col min="9" max="16384" width="9.109375" style="3"/>
  </cols>
  <sheetData>
    <row r="1" spans="1:6" x14ac:dyDescent="0.25">
      <c r="A1" s="1" t="s">
        <v>3</v>
      </c>
      <c r="B1" s="1" t="s">
        <v>4</v>
      </c>
      <c r="C1" s="1" t="s">
        <v>11</v>
      </c>
      <c r="D1" s="1" t="s">
        <v>1</v>
      </c>
      <c r="E1" s="2" t="s">
        <v>12</v>
      </c>
      <c r="F1" s="1" t="s">
        <v>2</v>
      </c>
    </row>
    <row r="2" spans="1:6" s="23" customFormat="1" x14ac:dyDescent="0.25">
      <c r="A2" s="21" t="s">
        <v>15</v>
      </c>
      <c r="B2" s="40" t="s">
        <v>16</v>
      </c>
      <c r="C2" s="21"/>
      <c r="D2" s="21"/>
      <c r="E2" s="22"/>
      <c r="F2" s="24">
        <f>SUM(F3:F42)/2</f>
        <v>57285840</v>
      </c>
    </row>
    <row r="3" spans="1:6" s="12" customFormat="1" x14ac:dyDescent="0.25">
      <c r="A3" s="10"/>
      <c r="B3" s="19" t="s">
        <v>44</v>
      </c>
      <c r="C3" s="10"/>
      <c r="D3" s="10"/>
      <c r="E3" s="11"/>
      <c r="F3" s="20">
        <f>SUM(F4:F16)</f>
        <v>29739120</v>
      </c>
    </row>
    <row r="4" spans="1:6" x14ac:dyDescent="0.25">
      <c r="A4" s="4">
        <v>44206</v>
      </c>
      <c r="B4" s="5" t="s">
        <v>31</v>
      </c>
      <c r="C4" s="8" t="s">
        <v>32</v>
      </c>
      <c r="D4" s="6">
        <v>3.2</v>
      </c>
      <c r="E4" s="6">
        <v>200000</v>
      </c>
      <c r="F4" s="6">
        <f t="shared" ref="F4:F16" si="0">E4*D4</f>
        <v>640000</v>
      </c>
    </row>
    <row r="5" spans="1:6" x14ac:dyDescent="0.25">
      <c r="A5" s="4">
        <v>44206</v>
      </c>
      <c r="B5" s="5" t="s">
        <v>33</v>
      </c>
      <c r="C5" s="8" t="s">
        <v>32</v>
      </c>
      <c r="D5" s="6">
        <v>4</v>
      </c>
      <c r="E5" s="6">
        <v>430000</v>
      </c>
      <c r="F5" s="6">
        <f t="shared" si="0"/>
        <v>1720000</v>
      </c>
    </row>
    <row r="6" spans="1:6" x14ac:dyDescent="0.25">
      <c r="A6" s="4">
        <v>44206</v>
      </c>
      <c r="B6" s="5" t="s">
        <v>23</v>
      </c>
      <c r="C6" s="8" t="s">
        <v>34</v>
      </c>
      <c r="D6" s="6">
        <v>4386</v>
      </c>
      <c r="E6" s="6">
        <v>920</v>
      </c>
      <c r="F6" s="6">
        <f t="shared" si="0"/>
        <v>4035120</v>
      </c>
    </row>
    <row r="7" spans="1:6" x14ac:dyDescent="0.25">
      <c r="A7" s="4">
        <v>44206</v>
      </c>
      <c r="B7" s="5" t="s">
        <v>35</v>
      </c>
      <c r="C7" s="8" t="s">
        <v>34</v>
      </c>
      <c r="D7" s="6">
        <v>350</v>
      </c>
      <c r="E7" s="6">
        <v>5200</v>
      </c>
      <c r="F7" s="6">
        <f t="shared" si="0"/>
        <v>1820000</v>
      </c>
    </row>
    <row r="8" spans="1:6" x14ac:dyDescent="0.25">
      <c r="A8" s="4">
        <v>44206</v>
      </c>
      <c r="B8" s="5" t="s">
        <v>36</v>
      </c>
      <c r="C8" s="8" t="s">
        <v>8</v>
      </c>
      <c r="D8" s="6">
        <v>1500</v>
      </c>
      <c r="E8" s="6">
        <v>1700</v>
      </c>
      <c r="F8" s="6">
        <f t="shared" si="0"/>
        <v>2550000</v>
      </c>
    </row>
    <row r="9" spans="1:6" x14ac:dyDescent="0.25">
      <c r="A9" s="4">
        <v>44206</v>
      </c>
      <c r="B9" s="5" t="s">
        <v>37</v>
      </c>
      <c r="C9" s="8" t="s">
        <v>38</v>
      </c>
      <c r="D9" s="6">
        <v>20</v>
      </c>
      <c r="E9" s="6">
        <v>115000</v>
      </c>
      <c r="F9" s="6">
        <f t="shared" si="0"/>
        <v>2300000</v>
      </c>
    </row>
    <row r="10" spans="1:6" x14ac:dyDescent="0.25">
      <c r="A10" s="4">
        <v>44206</v>
      </c>
      <c r="B10" s="5" t="s">
        <v>39</v>
      </c>
      <c r="C10" s="8" t="s">
        <v>8</v>
      </c>
      <c r="D10" s="5">
        <v>60</v>
      </c>
      <c r="E10" s="6">
        <v>17000</v>
      </c>
      <c r="F10" s="6">
        <f t="shared" si="0"/>
        <v>1020000</v>
      </c>
    </row>
    <row r="11" spans="1:6" x14ac:dyDescent="0.25">
      <c r="A11" s="4">
        <v>44206</v>
      </c>
      <c r="B11" s="5" t="s">
        <v>40</v>
      </c>
      <c r="C11" s="8" t="s">
        <v>8</v>
      </c>
      <c r="D11" s="5">
        <v>4</v>
      </c>
      <c r="E11" s="6">
        <v>20000</v>
      </c>
      <c r="F11" s="6">
        <f t="shared" si="0"/>
        <v>80000</v>
      </c>
    </row>
    <row r="12" spans="1:6" x14ac:dyDescent="0.25">
      <c r="A12" s="4">
        <v>44206</v>
      </c>
      <c r="B12" s="5" t="s">
        <v>26</v>
      </c>
      <c r="C12" s="8" t="s">
        <v>38</v>
      </c>
      <c r="D12" s="5">
        <v>17</v>
      </c>
      <c r="E12" s="6">
        <v>260000</v>
      </c>
      <c r="F12" s="6">
        <f t="shared" si="0"/>
        <v>4420000</v>
      </c>
    </row>
    <row r="13" spans="1:6" x14ac:dyDescent="0.25">
      <c r="A13" s="4">
        <v>44206</v>
      </c>
      <c r="B13" s="5" t="s">
        <v>41</v>
      </c>
      <c r="C13" s="8" t="s">
        <v>38</v>
      </c>
      <c r="D13" s="5">
        <v>8</v>
      </c>
      <c r="E13" s="6">
        <v>260000</v>
      </c>
      <c r="F13" s="6">
        <f t="shared" si="0"/>
        <v>2080000</v>
      </c>
    </row>
    <row r="14" spans="1:6" x14ac:dyDescent="0.25">
      <c r="A14" s="4">
        <v>44206</v>
      </c>
      <c r="B14" s="5" t="s">
        <v>42</v>
      </c>
      <c r="C14" s="8" t="s">
        <v>38</v>
      </c>
      <c r="D14" s="5">
        <v>3</v>
      </c>
      <c r="E14" s="6">
        <v>300000</v>
      </c>
      <c r="F14" s="6">
        <f t="shared" si="0"/>
        <v>900000</v>
      </c>
    </row>
    <row r="15" spans="1:6" x14ac:dyDescent="0.25">
      <c r="A15" s="4">
        <v>44206</v>
      </c>
      <c r="B15" s="5" t="s">
        <v>43</v>
      </c>
      <c r="C15" s="8" t="s">
        <v>30</v>
      </c>
      <c r="D15" s="5">
        <v>8.4</v>
      </c>
      <c r="E15" s="6">
        <v>850000</v>
      </c>
      <c r="F15" s="6">
        <v>7174000</v>
      </c>
    </row>
    <row r="16" spans="1:6" x14ac:dyDescent="0.25">
      <c r="A16" s="4">
        <v>44206</v>
      </c>
      <c r="B16" s="5" t="s">
        <v>24</v>
      </c>
      <c r="C16" s="8" t="s">
        <v>25</v>
      </c>
      <c r="D16" s="5">
        <v>2</v>
      </c>
      <c r="E16" s="6">
        <v>500000</v>
      </c>
      <c r="F16" s="6">
        <f t="shared" si="0"/>
        <v>1000000</v>
      </c>
    </row>
    <row r="17" spans="1:6" s="12" customFormat="1" x14ac:dyDescent="0.25">
      <c r="A17" s="10"/>
      <c r="B17" s="19" t="s">
        <v>45</v>
      </c>
      <c r="C17" s="10"/>
      <c r="D17" s="10"/>
      <c r="E17" s="11"/>
      <c r="F17" s="20">
        <f>SUM(F18:F33)</f>
        <v>23419720</v>
      </c>
    </row>
    <row r="18" spans="1:6" x14ac:dyDescent="0.25">
      <c r="A18" s="4">
        <v>44206</v>
      </c>
      <c r="B18" s="5" t="s">
        <v>21</v>
      </c>
      <c r="C18" s="8" t="s">
        <v>32</v>
      </c>
      <c r="D18" s="5">
        <v>5</v>
      </c>
      <c r="E18" s="6">
        <v>200000</v>
      </c>
      <c r="F18" s="6">
        <f>E18*D18</f>
        <v>1000000</v>
      </c>
    </row>
    <row r="19" spans="1:6" x14ac:dyDescent="0.25">
      <c r="A19" s="4">
        <v>44206</v>
      </c>
      <c r="B19" s="5" t="s">
        <v>5</v>
      </c>
      <c r="C19" s="8" t="s">
        <v>8</v>
      </c>
      <c r="D19" s="5">
        <v>1000</v>
      </c>
      <c r="E19" s="6">
        <v>1700</v>
      </c>
      <c r="F19" s="6">
        <f>E19*D19</f>
        <v>1700000</v>
      </c>
    </row>
    <row r="20" spans="1:6" x14ac:dyDescent="0.25">
      <c r="A20" s="4">
        <v>44206</v>
      </c>
      <c r="B20" s="5" t="s">
        <v>7</v>
      </c>
      <c r="C20" s="8" t="s">
        <v>8</v>
      </c>
      <c r="D20" s="5">
        <v>11</v>
      </c>
      <c r="E20" s="6">
        <v>17000</v>
      </c>
      <c r="F20" s="6">
        <f>E20*D20</f>
        <v>187000</v>
      </c>
    </row>
    <row r="21" spans="1:6" x14ac:dyDescent="0.25">
      <c r="A21" s="4">
        <v>44206</v>
      </c>
      <c r="B21" s="5" t="s">
        <v>22</v>
      </c>
      <c r="C21" s="8" t="s">
        <v>34</v>
      </c>
      <c r="D21" s="6">
        <v>200</v>
      </c>
      <c r="E21" s="6">
        <v>750</v>
      </c>
      <c r="F21" s="6">
        <f t="shared" ref="F21" si="1">E21*D21</f>
        <v>150000</v>
      </c>
    </row>
    <row r="22" spans="1:6" x14ac:dyDescent="0.25">
      <c r="A22" s="4">
        <v>44206</v>
      </c>
      <c r="B22" s="5" t="s">
        <v>23</v>
      </c>
      <c r="C22" s="8" t="s">
        <v>34</v>
      </c>
      <c r="D22" s="6">
        <v>3864</v>
      </c>
      <c r="E22" s="6">
        <v>920</v>
      </c>
      <c r="F22" s="6">
        <f>E22*D22</f>
        <v>3554880</v>
      </c>
    </row>
    <row r="23" spans="1:6" x14ac:dyDescent="0.25">
      <c r="A23" s="4">
        <v>44206</v>
      </c>
      <c r="B23" s="5" t="s">
        <v>9</v>
      </c>
      <c r="C23" s="8" t="s">
        <v>6</v>
      </c>
      <c r="D23" s="5">
        <v>4</v>
      </c>
      <c r="E23" s="6">
        <v>115000</v>
      </c>
      <c r="F23" s="6">
        <f>E23*D23</f>
        <v>460000</v>
      </c>
    </row>
    <row r="24" spans="1:6" x14ac:dyDescent="0.25">
      <c r="A24" s="4">
        <v>44206</v>
      </c>
      <c r="B24" s="5" t="s">
        <v>5</v>
      </c>
      <c r="C24" s="8" t="s">
        <v>8</v>
      </c>
      <c r="D24" s="5">
        <v>1000</v>
      </c>
      <c r="E24" s="6">
        <v>1700</v>
      </c>
      <c r="F24" s="6">
        <f>E24*D24</f>
        <v>1700000</v>
      </c>
    </row>
    <row r="25" spans="1:6" x14ac:dyDescent="0.25">
      <c r="A25" s="4">
        <v>44206</v>
      </c>
      <c r="B25" s="5" t="s">
        <v>7</v>
      </c>
      <c r="C25" s="8" t="s">
        <v>8</v>
      </c>
      <c r="D25" s="5">
        <v>14</v>
      </c>
      <c r="E25" s="6">
        <v>17000</v>
      </c>
      <c r="F25" s="6">
        <f>E25*D25</f>
        <v>238000</v>
      </c>
    </row>
    <row r="26" spans="1:6" x14ac:dyDescent="0.25">
      <c r="A26" s="4">
        <v>44206</v>
      </c>
      <c r="B26" s="5" t="s">
        <v>24</v>
      </c>
      <c r="C26" s="8" t="s">
        <v>25</v>
      </c>
      <c r="D26" s="5">
        <v>1</v>
      </c>
      <c r="E26" s="6">
        <v>200000</v>
      </c>
      <c r="F26" s="6">
        <f>E26*D26</f>
        <v>200000</v>
      </c>
    </row>
    <row r="27" spans="1:6" x14ac:dyDescent="0.25">
      <c r="A27" s="4">
        <v>44206</v>
      </c>
      <c r="B27" s="5" t="s">
        <v>23</v>
      </c>
      <c r="C27" s="8" t="s">
        <v>34</v>
      </c>
      <c r="D27" s="6">
        <v>2000</v>
      </c>
      <c r="E27" s="6">
        <v>920</v>
      </c>
      <c r="F27" s="6">
        <f>E27*D27</f>
        <v>1840000</v>
      </c>
    </row>
    <row r="28" spans="1:6" x14ac:dyDescent="0.25">
      <c r="A28" s="4">
        <v>44206</v>
      </c>
      <c r="B28" s="5" t="s">
        <v>26</v>
      </c>
      <c r="C28" s="8" t="s">
        <v>38</v>
      </c>
      <c r="D28" s="6">
        <v>4</v>
      </c>
      <c r="E28" s="6">
        <v>260000</v>
      </c>
      <c r="F28" s="6">
        <f>E28*D28</f>
        <v>1040000</v>
      </c>
    </row>
    <row r="29" spans="1:6" x14ac:dyDescent="0.25">
      <c r="A29" s="4">
        <v>44206</v>
      </c>
      <c r="B29" s="5" t="s">
        <v>5</v>
      </c>
      <c r="C29" s="8" t="s">
        <v>8</v>
      </c>
      <c r="D29" s="5">
        <v>1000</v>
      </c>
      <c r="E29" s="6">
        <v>1700</v>
      </c>
      <c r="F29" s="6">
        <f>E29*D29</f>
        <v>1700000</v>
      </c>
    </row>
    <row r="30" spans="1:6" x14ac:dyDescent="0.25">
      <c r="A30" s="4">
        <v>44206</v>
      </c>
      <c r="B30" s="5" t="s">
        <v>27</v>
      </c>
      <c r="C30" s="8" t="s">
        <v>8</v>
      </c>
      <c r="D30" s="5">
        <v>80</v>
      </c>
      <c r="E30" s="6">
        <v>5000</v>
      </c>
      <c r="F30" s="6">
        <f>E30*D30</f>
        <v>400000</v>
      </c>
    </row>
    <row r="31" spans="1:6" x14ac:dyDescent="0.25">
      <c r="A31" s="4">
        <v>44206</v>
      </c>
      <c r="B31" s="5" t="s">
        <v>28</v>
      </c>
      <c r="C31" s="8" t="s">
        <v>32</v>
      </c>
      <c r="D31" s="5">
        <v>9</v>
      </c>
      <c r="E31" s="6">
        <v>60000</v>
      </c>
      <c r="F31" s="6">
        <f>E31*D31</f>
        <v>540000</v>
      </c>
    </row>
    <row r="32" spans="1:6" x14ac:dyDescent="0.25">
      <c r="A32" s="4">
        <v>44206</v>
      </c>
      <c r="B32" s="5" t="s">
        <v>29</v>
      </c>
      <c r="C32" s="8" t="s">
        <v>30</v>
      </c>
      <c r="D32" s="5">
        <v>100</v>
      </c>
      <c r="E32" s="6">
        <v>82000</v>
      </c>
      <c r="F32" s="6">
        <v>8209840</v>
      </c>
    </row>
    <row r="33" spans="1:6" x14ac:dyDescent="0.25">
      <c r="A33" s="4">
        <v>44206</v>
      </c>
      <c r="B33" s="5" t="s">
        <v>24</v>
      </c>
      <c r="C33" s="8" t="s">
        <v>25</v>
      </c>
      <c r="D33" s="5">
        <v>1</v>
      </c>
      <c r="E33" s="6">
        <v>500000</v>
      </c>
      <c r="F33" s="6">
        <f>E33*D33</f>
        <v>500000</v>
      </c>
    </row>
    <row r="34" spans="1:6" s="12" customFormat="1" x14ac:dyDescent="0.25">
      <c r="A34" s="10"/>
      <c r="B34" s="19" t="s">
        <v>46</v>
      </c>
      <c r="C34" s="10"/>
      <c r="D34" s="10"/>
      <c r="E34" s="11"/>
      <c r="F34" s="20">
        <f>SUM(F35:F42)</f>
        <v>4127000</v>
      </c>
    </row>
    <row r="35" spans="1:6" x14ac:dyDescent="0.25">
      <c r="A35" s="4">
        <v>44216</v>
      </c>
      <c r="B35" s="5" t="s">
        <v>47</v>
      </c>
      <c r="C35" s="8" t="s">
        <v>14</v>
      </c>
      <c r="D35" s="5">
        <v>24</v>
      </c>
      <c r="E35" s="6">
        <v>5000</v>
      </c>
      <c r="F35" s="6">
        <f t="shared" ref="F35:F41" si="2">E35*D35</f>
        <v>120000</v>
      </c>
    </row>
    <row r="36" spans="1:6" x14ac:dyDescent="0.25">
      <c r="A36" s="4">
        <v>44216</v>
      </c>
      <c r="B36" s="5" t="s">
        <v>48</v>
      </c>
      <c r="C36" s="8" t="s">
        <v>49</v>
      </c>
      <c r="D36" s="5">
        <v>7</v>
      </c>
      <c r="E36" s="6">
        <v>60000</v>
      </c>
      <c r="F36" s="6">
        <f t="shared" si="2"/>
        <v>420000</v>
      </c>
    </row>
    <row r="37" spans="1:6" x14ac:dyDescent="0.25">
      <c r="A37" s="4">
        <v>44216</v>
      </c>
      <c r="B37" s="5" t="s">
        <v>27</v>
      </c>
      <c r="C37" s="8" t="s">
        <v>8</v>
      </c>
      <c r="D37" s="5">
        <v>40</v>
      </c>
      <c r="E37" s="6">
        <v>5000</v>
      </c>
      <c r="F37" s="6">
        <f t="shared" si="2"/>
        <v>200000</v>
      </c>
    </row>
    <row r="38" spans="1:6" x14ac:dyDescent="0.25">
      <c r="A38" s="4">
        <v>44216</v>
      </c>
      <c r="B38" s="5" t="s">
        <v>50</v>
      </c>
      <c r="C38" s="8" t="s">
        <v>49</v>
      </c>
      <c r="D38" s="5">
        <v>2</v>
      </c>
      <c r="E38" s="6">
        <v>175000</v>
      </c>
      <c r="F38" s="6">
        <f t="shared" si="2"/>
        <v>350000</v>
      </c>
    </row>
    <row r="39" spans="1:6" x14ac:dyDescent="0.25">
      <c r="A39" s="4">
        <v>44216</v>
      </c>
      <c r="B39" s="5" t="s">
        <v>51</v>
      </c>
      <c r="C39" s="8" t="s">
        <v>8</v>
      </c>
      <c r="D39" s="5">
        <v>1</v>
      </c>
      <c r="E39" s="6">
        <v>130000</v>
      </c>
      <c r="F39" s="6">
        <f t="shared" si="2"/>
        <v>130000</v>
      </c>
    </row>
    <row r="40" spans="1:6" x14ac:dyDescent="0.25">
      <c r="A40" s="4">
        <v>44216</v>
      </c>
      <c r="B40" s="5" t="s">
        <v>52</v>
      </c>
      <c r="C40" s="8" t="s">
        <v>14</v>
      </c>
      <c r="D40" s="5">
        <v>1</v>
      </c>
      <c r="E40" s="6">
        <v>7000</v>
      </c>
      <c r="F40" s="6">
        <f t="shared" si="2"/>
        <v>7000</v>
      </c>
    </row>
    <row r="41" spans="1:6" x14ac:dyDescent="0.25">
      <c r="A41" s="4">
        <v>44216</v>
      </c>
      <c r="B41" s="5" t="s">
        <v>21</v>
      </c>
      <c r="C41" s="8" t="s">
        <v>13</v>
      </c>
      <c r="D41" s="5">
        <v>6</v>
      </c>
      <c r="E41" s="6">
        <v>200000</v>
      </c>
      <c r="F41" s="6">
        <f t="shared" si="2"/>
        <v>1200000</v>
      </c>
    </row>
    <row r="42" spans="1:6" x14ac:dyDescent="0.25">
      <c r="A42" s="4">
        <v>44216</v>
      </c>
      <c r="B42" s="5" t="s">
        <v>36</v>
      </c>
      <c r="C42" s="8" t="s">
        <v>8</v>
      </c>
      <c r="D42" s="5">
        <v>1000</v>
      </c>
      <c r="E42" s="6">
        <v>1700</v>
      </c>
      <c r="F42" s="6">
        <f>E42*D42</f>
        <v>1700000</v>
      </c>
    </row>
    <row r="43" spans="1:6" x14ac:dyDescent="0.25">
      <c r="A43" s="13" t="s">
        <v>17</v>
      </c>
      <c r="B43" s="14" t="s">
        <v>10</v>
      </c>
      <c r="C43" s="15"/>
      <c r="D43" s="16"/>
      <c r="E43" s="17"/>
      <c r="F43" s="25">
        <f>15000000+17000000</f>
        <v>32000000</v>
      </c>
    </row>
    <row r="44" spans="1:6" x14ac:dyDescent="0.25">
      <c r="A44" s="13" t="s">
        <v>18</v>
      </c>
      <c r="B44" s="14" t="s">
        <v>53</v>
      </c>
      <c r="C44" s="15"/>
      <c r="D44" s="16"/>
      <c r="E44" s="17"/>
      <c r="F44" s="25">
        <f>SUM(F45:F59)</f>
        <v>3047000</v>
      </c>
    </row>
    <row r="45" spans="1:6" x14ac:dyDescent="0.25">
      <c r="A45" s="4"/>
      <c r="B45" s="5" t="s">
        <v>54</v>
      </c>
      <c r="C45" s="8" t="s">
        <v>14</v>
      </c>
      <c r="D45" s="5">
        <v>1</v>
      </c>
      <c r="E45" s="6">
        <v>80000</v>
      </c>
      <c r="F45" s="6">
        <f t="shared" ref="F45:F52" si="3">E45*D45</f>
        <v>80000</v>
      </c>
    </row>
    <row r="46" spans="1:6" x14ac:dyDescent="0.25">
      <c r="A46" s="4"/>
      <c r="B46" s="5" t="s">
        <v>55</v>
      </c>
      <c r="C46" s="8" t="s">
        <v>14</v>
      </c>
      <c r="D46" s="5">
        <v>1</v>
      </c>
      <c r="E46" s="6">
        <v>230000</v>
      </c>
      <c r="F46" s="6">
        <f t="shared" si="3"/>
        <v>230000</v>
      </c>
    </row>
    <row r="47" spans="1:6" x14ac:dyDescent="0.25">
      <c r="A47" s="4"/>
      <c r="B47" s="5" t="s">
        <v>56</v>
      </c>
      <c r="C47" s="8" t="s">
        <v>14</v>
      </c>
      <c r="D47" s="5">
        <v>2</v>
      </c>
      <c r="E47" s="6">
        <v>50000</v>
      </c>
      <c r="F47" s="6">
        <f t="shared" si="3"/>
        <v>100000</v>
      </c>
    </row>
    <row r="48" spans="1:6" x14ac:dyDescent="0.25">
      <c r="A48" s="4"/>
      <c r="B48" s="5" t="s">
        <v>57</v>
      </c>
      <c r="C48" s="8" t="s">
        <v>14</v>
      </c>
      <c r="D48" s="5">
        <v>1</v>
      </c>
      <c r="E48" s="6">
        <v>60000</v>
      </c>
      <c r="F48" s="6">
        <f t="shared" si="3"/>
        <v>60000</v>
      </c>
    </row>
    <row r="49" spans="1:6" x14ac:dyDescent="0.25">
      <c r="A49" s="4"/>
      <c r="B49" s="5" t="s">
        <v>58</v>
      </c>
      <c r="C49" s="8" t="s">
        <v>14</v>
      </c>
      <c r="D49" s="5">
        <v>20</v>
      </c>
      <c r="E49" s="6">
        <f>130000/20</f>
        <v>6500</v>
      </c>
      <c r="F49" s="6">
        <f t="shared" si="3"/>
        <v>130000</v>
      </c>
    </row>
    <row r="50" spans="1:6" x14ac:dyDescent="0.25">
      <c r="A50" s="4"/>
      <c r="B50" s="5" t="s">
        <v>59</v>
      </c>
      <c r="C50" s="8" t="s">
        <v>60</v>
      </c>
      <c r="D50" s="5">
        <v>2</v>
      </c>
      <c r="E50" s="6">
        <v>10000</v>
      </c>
      <c r="F50" s="6">
        <f t="shared" si="3"/>
        <v>20000</v>
      </c>
    </row>
    <row r="51" spans="1:6" x14ac:dyDescent="0.25">
      <c r="A51" s="4"/>
      <c r="B51" s="5" t="s">
        <v>61</v>
      </c>
      <c r="C51" s="8" t="s">
        <v>14</v>
      </c>
      <c r="D51" s="5">
        <v>2</v>
      </c>
      <c r="E51" s="6">
        <v>6000</v>
      </c>
      <c r="F51" s="6">
        <f>E51*D51</f>
        <v>12000</v>
      </c>
    </row>
    <row r="52" spans="1:6" x14ac:dyDescent="0.25">
      <c r="A52" s="4"/>
      <c r="B52" s="5" t="s">
        <v>62</v>
      </c>
      <c r="C52" s="8" t="s">
        <v>14</v>
      </c>
      <c r="D52" s="5">
        <v>1</v>
      </c>
      <c r="E52" s="6">
        <v>25000</v>
      </c>
      <c r="F52" s="6">
        <f t="shared" si="3"/>
        <v>25000</v>
      </c>
    </row>
    <row r="53" spans="1:6" x14ac:dyDescent="0.25">
      <c r="A53" s="4"/>
      <c r="B53" s="5" t="s">
        <v>61</v>
      </c>
      <c r="C53" s="8" t="s">
        <v>14</v>
      </c>
      <c r="D53" s="5">
        <v>4</v>
      </c>
      <c r="E53" s="6"/>
      <c r="F53" s="6">
        <v>70000</v>
      </c>
    </row>
    <row r="54" spans="1:6" x14ac:dyDescent="0.25">
      <c r="A54" s="4"/>
      <c r="B54" s="5" t="s">
        <v>63</v>
      </c>
      <c r="C54" s="8" t="s">
        <v>14</v>
      </c>
      <c r="D54" s="5">
        <v>1</v>
      </c>
      <c r="E54" s="6">
        <v>15000</v>
      </c>
      <c r="F54" s="6">
        <f>E54*D54</f>
        <v>15000</v>
      </c>
    </row>
    <row r="55" spans="1:6" x14ac:dyDescent="0.25">
      <c r="A55" s="4"/>
      <c r="B55" s="5" t="s">
        <v>64</v>
      </c>
      <c r="C55" s="8" t="s">
        <v>65</v>
      </c>
      <c r="D55" s="5">
        <v>4</v>
      </c>
      <c r="E55" s="6"/>
      <c r="F55" s="6">
        <v>1125000</v>
      </c>
    </row>
    <row r="56" spans="1:6" x14ac:dyDescent="0.25">
      <c r="A56" s="4"/>
      <c r="B56" s="5" t="s">
        <v>66</v>
      </c>
      <c r="C56" s="8" t="s">
        <v>67</v>
      </c>
      <c r="D56" s="5">
        <v>3</v>
      </c>
      <c r="E56" s="6"/>
      <c r="F56" s="6">
        <v>90000</v>
      </c>
    </row>
    <row r="57" spans="1:6" x14ac:dyDescent="0.25">
      <c r="A57" s="4"/>
      <c r="B57" s="5" t="s">
        <v>68</v>
      </c>
      <c r="C57" s="8"/>
      <c r="D57" s="5"/>
      <c r="E57" s="6"/>
      <c r="F57" s="6">
        <v>85000</v>
      </c>
    </row>
    <row r="58" spans="1:6" x14ac:dyDescent="0.25">
      <c r="A58" s="4"/>
      <c r="B58" s="5" t="s">
        <v>69</v>
      </c>
      <c r="C58" s="8" t="s">
        <v>14</v>
      </c>
      <c r="D58" s="5">
        <v>2</v>
      </c>
      <c r="E58" s="6"/>
      <c r="F58" s="6">
        <v>105000</v>
      </c>
    </row>
    <row r="59" spans="1:6" x14ac:dyDescent="0.25">
      <c r="A59" s="4"/>
      <c r="B59" s="5" t="s">
        <v>70</v>
      </c>
      <c r="C59" s="8" t="s">
        <v>14</v>
      </c>
      <c r="D59" s="5">
        <v>2</v>
      </c>
      <c r="E59" s="6"/>
      <c r="F59" s="6">
        <v>900000</v>
      </c>
    </row>
    <row r="60" spans="1:6" x14ac:dyDescent="0.25">
      <c r="A60" s="13" t="s">
        <v>19</v>
      </c>
      <c r="B60" s="14" t="s">
        <v>74</v>
      </c>
      <c r="C60" s="15"/>
      <c r="D60" s="16"/>
      <c r="E60" s="17"/>
      <c r="F60" s="25">
        <f>SUM(F61)</f>
        <v>260000</v>
      </c>
    </row>
    <row r="61" spans="1:6" x14ac:dyDescent="0.25">
      <c r="A61" s="4"/>
      <c r="B61" s="5" t="s">
        <v>73</v>
      </c>
      <c r="C61" s="8"/>
      <c r="D61" s="5"/>
      <c r="E61" s="6"/>
      <c r="F61" s="6">
        <v>260000</v>
      </c>
    </row>
    <row r="62" spans="1:6" s="55" customFormat="1" ht="19.8" customHeight="1" x14ac:dyDescent="0.3">
      <c r="A62" s="49" t="s">
        <v>75</v>
      </c>
      <c r="B62" s="50" t="s">
        <v>71</v>
      </c>
      <c r="C62" s="51"/>
      <c r="D62" s="52"/>
      <c r="E62" s="53"/>
      <c r="F62" s="54">
        <f>F2+F43+F44+F60</f>
        <v>92592840</v>
      </c>
    </row>
    <row r="63" spans="1:6" hidden="1" x14ac:dyDescent="0.25">
      <c r="A63" s="13"/>
      <c r="B63" s="14" t="s">
        <v>72</v>
      </c>
      <c r="C63" s="15"/>
      <c r="D63" s="16"/>
      <c r="E63" s="17"/>
      <c r="F63" s="18">
        <v>104147000</v>
      </c>
    </row>
    <row r="64" spans="1:6" ht="15.6" hidden="1" x14ac:dyDescent="0.3">
      <c r="A64" s="13"/>
      <c r="B64" s="14" t="s">
        <v>20</v>
      </c>
      <c r="C64" s="15"/>
      <c r="D64" s="16"/>
      <c r="E64" s="17"/>
      <c r="F64" s="26">
        <f>F63-F62</f>
        <v>11554160</v>
      </c>
    </row>
    <row r="65" spans="1:6" hidden="1" x14ac:dyDescent="0.25">
      <c r="A65" s="13"/>
      <c r="B65" s="14" t="s">
        <v>77</v>
      </c>
      <c r="C65" s="15"/>
      <c r="D65" s="16"/>
      <c r="E65" s="17"/>
      <c r="F65" s="25">
        <f>SUM(F66:F69)</f>
        <v>90307000</v>
      </c>
    </row>
    <row r="66" spans="1:6" hidden="1" x14ac:dyDescent="0.25">
      <c r="A66" s="13"/>
      <c r="B66" s="27" t="s">
        <v>44</v>
      </c>
      <c r="C66" s="15"/>
      <c r="D66" s="16"/>
      <c r="E66" s="17"/>
      <c r="F66" s="18">
        <v>30000000</v>
      </c>
    </row>
    <row r="67" spans="1:6" hidden="1" x14ac:dyDescent="0.25">
      <c r="A67" s="13"/>
      <c r="B67" s="27" t="s">
        <v>45</v>
      </c>
      <c r="C67" s="15"/>
      <c r="D67" s="16"/>
      <c r="E67" s="17"/>
      <c r="F67" s="18">
        <v>35000000</v>
      </c>
    </row>
    <row r="68" spans="1:6" hidden="1" x14ac:dyDescent="0.25">
      <c r="A68" s="13"/>
      <c r="B68" s="27" t="s">
        <v>46</v>
      </c>
      <c r="C68" s="15"/>
      <c r="D68" s="16"/>
      <c r="E68" s="17"/>
      <c r="F68" s="18">
        <v>22260000</v>
      </c>
    </row>
    <row r="69" spans="1:6" hidden="1" x14ac:dyDescent="0.25">
      <c r="A69" s="13"/>
      <c r="B69" s="27" t="s">
        <v>78</v>
      </c>
      <c r="C69" s="15"/>
      <c r="D69" s="16"/>
      <c r="E69" s="17"/>
      <c r="F69" s="18">
        <v>3047000</v>
      </c>
    </row>
    <row r="70" spans="1:6" ht="15.6" hidden="1" x14ac:dyDescent="0.3">
      <c r="A70" s="13"/>
      <c r="B70" s="14" t="s">
        <v>76</v>
      </c>
      <c r="C70" s="15"/>
      <c r="D70" s="16"/>
      <c r="E70" s="17"/>
      <c r="F70" s="26">
        <f>F62-F65</f>
        <v>2285840</v>
      </c>
    </row>
    <row r="71" spans="1:6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kết</vt:lpstr>
      <vt:lpstr>Ung ho</vt:lpstr>
      <vt:lpstr>Chi Phi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Duong Hoang Thai</dc:creator>
  <cp:lastModifiedBy>HP</cp:lastModifiedBy>
  <dcterms:created xsi:type="dcterms:W3CDTF">2019-12-02T06:13:23Z</dcterms:created>
  <dcterms:modified xsi:type="dcterms:W3CDTF">2021-02-20T02:55:47Z</dcterms:modified>
</cp:coreProperties>
</file>