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 activeTab="1"/>
  </bookViews>
  <sheets>
    <sheet name="T05" sheetId="1" r:id="rId1"/>
    <sheet name="T0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5" i="2"/>
  <c r="F18" i="2"/>
  <c r="E18" i="2"/>
  <c r="E19" i="2" s="1"/>
  <c r="G17" i="2"/>
  <c r="G16" i="2"/>
  <c r="G14" i="2"/>
  <c r="G13" i="2"/>
  <c r="G12" i="2"/>
  <c r="G11" i="2"/>
  <c r="G10" i="2"/>
  <c r="G8" i="2"/>
  <c r="G7" i="2"/>
  <c r="G6" i="2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5" i="1"/>
  <c r="G33" i="1"/>
  <c r="G34" i="1"/>
  <c r="G35" i="1"/>
  <c r="G37" i="1"/>
  <c r="G32" i="1"/>
  <c r="G18" i="2" l="1"/>
  <c r="H18" i="2" s="1"/>
  <c r="K11" i="2"/>
  <c r="F38" i="1" l="1"/>
  <c r="E38" i="1"/>
  <c r="E39" i="1" s="1"/>
  <c r="G30" i="1"/>
  <c r="G29" i="1"/>
  <c r="K15" i="1" s="1"/>
  <c r="G28" i="1"/>
  <c r="G27" i="1"/>
  <c r="G25" i="1"/>
  <c r="G24" i="1"/>
  <c r="G23" i="1"/>
  <c r="G22" i="1"/>
  <c r="G20" i="1"/>
  <c r="G19" i="1"/>
  <c r="G18" i="1"/>
  <c r="K12" i="1" s="1"/>
  <c r="G17" i="1"/>
  <c r="G16" i="1"/>
  <c r="G14" i="1"/>
  <c r="G13" i="1"/>
  <c r="G12" i="1"/>
  <c r="G11" i="1"/>
  <c r="G10" i="1"/>
  <c r="G8" i="1"/>
  <c r="G7" i="1"/>
  <c r="G6" i="1"/>
  <c r="G38" i="1" s="1"/>
  <c r="K14" i="1" l="1"/>
  <c r="K13" i="1"/>
  <c r="H38" i="1"/>
  <c r="K11" i="1"/>
</calcChain>
</file>

<file path=xl/sharedStrings.xml><?xml version="1.0" encoding="utf-8"?>
<sst xmlns="http://schemas.openxmlformats.org/spreadsheetml/2006/main" count="86" uniqueCount="44">
  <si>
    <t>Ngày</t>
  </si>
  <si>
    <t>Chi tiết</t>
  </si>
  <si>
    <t>Số lượng</t>
  </si>
  <si>
    <t>Đơn giá</t>
  </si>
  <si>
    <t>Thu</t>
  </si>
  <si>
    <t>Chi</t>
  </si>
  <si>
    <t>Tồn</t>
  </si>
  <si>
    <t>CMTX</t>
  </si>
  <si>
    <t>CMKTX</t>
  </si>
  <si>
    <t>Đồng nghiệp USG &amp; Friends</t>
  </si>
  <si>
    <t xml:space="preserve">Gạo nếp </t>
  </si>
  <si>
    <t>Chả thịt</t>
  </si>
  <si>
    <t xml:space="preserve">Hành khô </t>
  </si>
  <si>
    <t>Hành lá</t>
  </si>
  <si>
    <t>Dầu ăn</t>
  </si>
  <si>
    <t xml:space="preserve">Nước mắm </t>
  </si>
  <si>
    <t>Hạt nêm</t>
  </si>
  <si>
    <t xml:space="preserve">Bao tay </t>
  </si>
  <si>
    <t>Khẩu trang</t>
  </si>
  <si>
    <t>Bao giấy</t>
  </si>
  <si>
    <t>Bình ga</t>
  </si>
  <si>
    <t xml:space="preserve">Trứng vịt </t>
  </si>
  <si>
    <t>BÁO CÁO THU, CHI CHƯƠNG TRÌNH  THỨ 7 YÊU THƯƠNG - HÀ TĨNH THÁNG 05/2021</t>
  </si>
  <si>
    <t>Tồn tháng 04/2021</t>
  </si>
  <si>
    <t>Tuần 1 (01/05)</t>
  </si>
  <si>
    <t>Tuần 2 (08/05)</t>
  </si>
  <si>
    <t>Tuần 3 (15/05)</t>
  </si>
  <si>
    <t>Tuần 4 (22/05)</t>
  </si>
  <si>
    <t>Tuần 5 (30/05)</t>
  </si>
  <si>
    <t>T1(01/05)</t>
  </si>
  <si>
    <t>T2 (08/05)</t>
  </si>
  <si>
    <t>T3 (15/05)</t>
  </si>
  <si>
    <t>T4 (22/05)</t>
  </si>
  <si>
    <t>T5 (30/05)</t>
  </si>
  <si>
    <t>Tổng tháng 05/2021</t>
  </si>
  <si>
    <t>Tồn cuối tháng 05/2021</t>
  </si>
  <si>
    <t>05/05</t>
  </si>
  <si>
    <t>BÁO CÁO THU, CHI CHƯƠNG TRÌNH  THỨ 7 YÊU THƯƠNG - HÀ TĨNH THÁNG 06/2021</t>
  </si>
  <si>
    <t>Tồn tháng 05/2021</t>
  </si>
  <si>
    <t>01/06</t>
  </si>
  <si>
    <t>Tuần 1 (05/06)</t>
  </si>
  <si>
    <t>T1(05/06)</t>
  </si>
  <si>
    <t>Tổng tháng 06/2021</t>
  </si>
  <si>
    <t>Tồn cuối tháng 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</si>
</sst>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10000]d/m/yyyy;@"/>
    <numFmt numFmtId="165" formatCode="_-* #,##0.00\ _₫_-;\-* #,##0.00\ _₫_-;_-* &quot;-&quot;??\ _₫_-;_-@_-"/>
    <numFmt numFmtId="166" formatCode="_-* #,##0\ _₫_-;\-* #,##0\ _₫_-;_-* &quot;-&quot;??\ _₫_-;_-@_-"/>
    <numFmt numFmtId="167" formatCode="[$-101042A]d\ 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2"/>
      <color theme="1"/>
      <name val="Times New Roman"/>
      <family val="2"/>
      <charset val="163"/>
    </font>
    <font>
      <sz val="12"/>
      <color indexed="8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165" fontId="6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16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6" fontId="5" fillId="0" borderId="4" xfId="2" applyNumberFormat="1" applyFont="1" applyBorder="1" applyAlignment="1">
      <alignment horizontal="center" vertical="center"/>
    </xf>
    <xf numFmtId="167" fontId="5" fillId="3" borderId="4" xfId="1" applyNumberFormat="1" applyFont="1" applyFill="1" applyBorder="1" applyAlignment="1">
      <alignment horizontal="center" vertical="center"/>
    </xf>
    <xf numFmtId="166" fontId="5" fillId="3" borderId="4" xfId="2" applyNumberFormat="1" applyFont="1" applyFill="1" applyBorder="1" applyAlignment="1">
      <alignment horizontal="center" vertical="center"/>
    </xf>
    <xf numFmtId="166" fontId="5" fillId="4" borderId="4" xfId="2" applyNumberFormat="1" applyFont="1" applyFill="1" applyBorder="1" applyAlignment="1">
      <alignment vertical="center"/>
    </xf>
    <xf numFmtId="167" fontId="7" fillId="5" borderId="4" xfId="1" quotePrefix="1" applyNumberFormat="1" applyFont="1" applyFill="1" applyBorder="1" applyAlignment="1">
      <alignment horizontal="center" vertical="center"/>
    </xf>
    <xf numFmtId="167" fontId="7" fillId="5" borderId="4" xfId="1" applyNumberFormat="1" applyFont="1" applyFill="1" applyBorder="1" applyAlignment="1">
      <alignment horizontal="center" vertical="center"/>
    </xf>
    <xf numFmtId="166" fontId="7" fillId="5" borderId="4" xfId="2" applyNumberFormat="1" applyFont="1" applyFill="1" applyBorder="1" applyAlignment="1">
      <alignment horizontal="center" vertical="center"/>
    </xf>
    <xf numFmtId="166" fontId="5" fillId="5" borderId="4" xfId="2" applyNumberFormat="1" applyFont="1" applyFill="1" applyBorder="1" applyAlignment="1">
      <alignment vertical="center"/>
    </xf>
    <xf numFmtId="164" fontId="5" fillId="6" borderId="4" xfId="1" quotePrefix="1" applyNumberFormat="1" applyFont="1" applyFill="1" applyBorder="1" applyAlignment="1">
      <alignment horizontal="center" vertical="center"/>
    </xf>
    <xf numFmtId="0" fontId="8" fillId="0" borderId="4" xfId="3" applyFont="1" applyBorder="1"/>
    <xf numFmtId="0" fontId="8" fillId="0" borderId="4" xfId="3" applyFont="1" applyBorder="1" applyAlignment="1">
      <alignment horizontal="center"/>
    </xf>
    <xf numFmtId="3" fontId="8" fillId="0" borderId="4" xfId="3" applyNumberFormat="1" applyFont="1" applyBorder="1" applyAlignment="1">
      <alignment horizontal="center"/>
    </xf>
    <xf numFmtId="166" fontId="9" fillId="7" borderId="4" xfId="2" applyNumberFormat="1" applyFont="1" applyFill="1" applyBorder="1" applyAlignment="1">
      <alignment horizontal="center" vertical="center"/>
    </xf>
    <xf numFmtId="166" fontId="8" fillId="0" borderId="4" xfId="2" applyNumberFormat="1" applyFont="1" applyBorder="1"/>
    <xf numFmtId="164" fontId="5" fillId="7" borderId="4" xfId="1" quotePrefix="1" applyNumberFormat="1" applyFont="1" applyFill="1" applyBorder="1" applyAlignment="1">
      <alignment horizontal="center" vertical="center"/>
    </xf>
    <xf numFmtId="166" fontId="0" fillId="0" borderId="0" xfId="0" applyNumberFormat="1"/>
    <xf numFmtId="0" fontId="2" fillId="8" borderId="4" xfId="0" applyFont="1" applyFill="1" applyBorder="1"/>
    <xf numFmtId="166" fontId="2" fillId="8" borderId="4" xfId="0" applyNumberFormat="1" applyFont="1" applyFill="1" applyBorder="1"/>
    <xf numFmtId="0" fontId="1" fillId="5" borderId="0" xfId="0" applyFont="1" applyFill="1" applyBorder="1"/>
    <xf numFmtId="166" fontId="1" fillId="5" borderId="0" xfId="0" applyNumberFormat="1" applyFont="1" applyFill="1" applyBorder="1"/>
    <xf numFmtId="166" fontId="5" fillId="0" borderId="4" xfId="2" applyNumberFormat="1" applyFont="1" applyBorder="1" applyAlignment="1">
      <alignment vertical="center"/>
    </xf>
    <xf numFmtId="164" fontId="5" fillId="0" borderId="2" xfId="1" applyNumberFormat="1" applyFon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6" fontId="5" fillId="0" borderId="1" xfId="2" applyNumberFormat="1" applyFont="1" applyBorder="1" applyAlignment="1">
      <alignment horizontal="center" vertical="center"/>
    </xf>
    <xf numFmtId="166" fontId="5" fillId="0" borderId="3" xfId="2" applyNumberFormat="1" applyFont="1" applyBorder="1" applyAlignment="1">
      <alignment horizontal="center" vertical="center"/>
    </xf>
    <xf numFmtId="166" fontId="5" fillId="9" borderId="5" xfId="2" applyNumberFormat="1" applyFont="1" applyFill="1" applyBorder="1" applyAlignment="1">
      <alignment horizontal="center" vertical="center"/>
    </xf>
    <xf numFmtId="166" fontId="5" fillId="9" borderId="6" xfId="2" applyNumberFormat="1" applyFont="1" applyFill="1" applyBorder="1" applyAlignment="1">
      <alignment horizontal="center" vertical="center"/>
    </xf>
    <xf numFmtId="166" fontId="5" fillId="10" borderId="5" xfId="2" applyNumberFormat="1" applyFont="1" applyFill="1" applyBorder="1" applyAlignment="1">
      <alignment horizontal="center" vertical="center"/>
    </xf>
    <xf numFmtId="166" fontId="5" fillId="10" borderId="6" xfId="2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6" fontId="5" fillId="11" borderId="1" xfId="2" applyNumberFormat="1" applyFont="1" applyFill="1" applyBorder="1" applyAlignment="1">
      <alignment horizontal="center" vertical="center"/>
    </xf>
    <xf numFmtId="166" fontId="5" fillId="11" borderId="3" xfId="2" applyNumberFormat="1" applyFont="1" applyFill="1" applyBorder="1" applyAlignment="1">
      <alignment horizontal="center" vertical="center"/>
    </xf>
  </cellXfs>
  <cellStyles count="4">
    <cellStyle name="Comma 3" xfId="2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4" workbookViewId="0">
      <selection activeCell="J18" sqref="J18"/>
    </sheetView>
  </sheetViews>
  <sheetFormatPr defaultRowHeight="14.4" x14ac:dyDescent="0.3"/>
  <cols>
    <col min="1" max="1" width="19.6640625" customWidth="1"/>
    <col min="2" max="2" width="29.33203125" customWidth="1"/>
    <col min="3" max="3" width="10.6640625" customWidth="1"/>
    <col min="4" max="4" width="14.109375" customWidth="1"/>
    <col min="5" max="5" width="15" customWidth="1"/>
    <col min="6" max="6" width="14.33203125" customWidth="1"/>
    <col min="7" max="7" width="16.33203125" customWidth="1"/>
    <col min="8" max="8" width="16.6640625" customWidth="1"/>
    <col min="10" max="10" width="10.109375" customWidth="1"/>
    <col min="11" max="11" width="17.44140625" customWidth="1"/>
  </cols>
  <sheetData>
    <row r="1" spans="1:11" ht="17.399999999999999" x14ac:dyDescent="0.3">
      <c r="A1" s="26" t="s">
        <v>22</v>
      </c>
      <c r="B1" s="27"/>
      <c r="C1" s="27"/>
      <c r="D1" s="27"/>
      <c r="E1" s="27"/>
      <c r="F1" s="27"/>
      <c r="G1" s="27"/>
      <c r="H1" s="28"/>
    </row>
    <row r="2" spans="1:11" ht="15.6" x14ac:dyDescent="0.3">
      <c r="A2" s="1" t="s">
        <v>0</v>
      </c>
      <c r="B2" s="2" t="s">
        <v>1</v>
      </c>
      <c r="C2" s="3" t="s">
        <v>2</v>
      </c>
      <c r="D2" s="3" t="s">
        <v>3</v>
      </c>
      <c r="E2" s="29" t="s">
        <v>4</v>
      </c>
      <c r="F2" s="30"/>
      <c r="G2" s="4" t="s">
        <v>5</v>
      </c>
      <c r="H2" s="4" t="s">
        <v>6</v>
      </c>
    </row>
    <row r="3" spans="1:11" ht="15.6" x14ac:dyDescent="0.3">
      <c r="A3" s="1"/>
      <c r="B3" s="2"/>
      <c r="C3" s="2"/>
      <c r="D3" s="2"/>
      <c r="E3" s="4" t="s">
        <v>7</v>
      </c>
      <c r="F3" s="4" t="s">
        <v>8</v>
      </c>
      <c r="G3" s="4"/>
      <c r="H3" s="4"/>
    </row>
    <row r="4" spans="1:11" ht="15.6" x14ac:dyDescent="0.3">
      <c r="A4" s="5" t="s">
        <v>23</v>
      </c>
      <c r="B4" s="5"/>
      <c r="C4" s="5"/>
      <c r="D4" s="5"/>
      <c r="E4" s="6"/>
      <c r="F4" s="6"/>
      <c r="G4" s="6"/>
      <c r="H4" s="7">
        <v>2706500</v>
      </c>
    </row>
    <row r="5" spans="1:11" ht="15.6" x14ac:dyDescent="0.3">
      <c r="A5" s="8" t="s">
        <v>36</v>
      </c>
      <c r="B5" s="9" t="s">
        <v>9</v>
      </c>
      <c r="C5" s="9"/>
      <c r="D5" s="9"/>
      <c r="E5" s="10">
        <v>3000000</v>
      </c>
      <c r="F5" s="10"/>
      <c r="G5" s="10"/>
      <c r="H5" s="11">
        <f>H4+E5+F5-G5</f>
        <v>5706500</v>
      </c>
    </row>
    <row r="6" spans="1:11" ht="15.6" x14ac:dyDescent="0.3">
      <c r="A6" s="12" t="s">
        <v>24</v>
      </c>
      <c r="B6" s="13" t="s">
        <v>10</v>
      </c>
      <c r="C6" s="14">
        <v>22</v>
      </c>
      <c r="D6" s="15">
        <v>22000</v>
      </c>
      <c r="E6" s="16"/>
      <c r="F6" s="16"/>
      <c r="G6" s="17">
        <f>C6*D6</f>
        <v>484000</v>
      </c>
      <c r="H6" s="11">
        <f t="shared" ref="H6:H37" si="0">H5+E6+F6-G6</f>
        <v>5222500</v>
      </c>
    </row>
    <row r="7" spans="1:11" ht="15.6" x14ac:dyDescent="0.3">
      <c r="A7" s="18"/>
      <c r="B7" s="13" t="s">
        <v>11</v>
      </c>
      <c r="C7" s="14">
        <v>4</v>
      </c>
      <c r="D7" s="15">
        <v>140000</v>
      </c>
      <c r="E7" s="16"/>
      <c r="F7" s="16"/>
      <c r="G7" s="17">
        <f t="shared" ref="G7:G20" si="1">C7*D7</f>
        <v>560000</v>
      </c>
      <c r="H7" s="11">
        <f t="shared" si="0"/>
        <v>4662500</v>
      </c>
      <c r="I7" s="19"/>
    </row>
    <row r="8" spans="1:11" ht="15.6" x14ac:dyDescent="0.3">
      <c r="A8" s="18"/>
      <c r="B8" s="13" t="s">
        <v>12</v>
      </c>
      <c r="C8" s="14">
        <v>0.5</v>
      </c>
      <c r="D8" s="15">
        <v>60000</v>
      </c>
      <c r="E8" s="16"/>
      <c r="F8" s="16"/>
      <c r="G8" s="17">
        <f t="shared" si="1"/>
        <v>30000</v>
      </c>
      <c r="H8" s="11">
        <f t="shared" si="0"/>
        <v>4632500</v>
      </c>
    </row>
    <row r="9" spans="1:11" ht="15.6" x14ac:dyDescent="0.3">
      <c r="A9" s="18"/>
      <c r="B9" s="13" t="s">
        <v>13</v>
      </c>
      <c r="C9" s="14"/>
      <c r="D9" s="15">
        <v>30000</v>
      </c>
      <c r="E9" s="16"/>
      <c r="F9" s="16"/>
      <c r="G9" s="17">
        <v>30000</v>
      </c>
      <c r="H9" s="11">
        <f t="shared" si="0"/>
        <v>4602500</v>
      </c>
    </row>
    <row r="10" spans="1:11" ht="15.6" x14ac:dyDescent="0.3">
      <c r="A10" s="18"/>
      <c r="B10" s="13" t="s">
        <v>14</v>
      </c>
      <c r="C10" s="14">
        <v>3</v>
      </c>
      <c r="D10" s="15">
        <v>28000</v>
      </c>
      <c r="E10" s="16"/>
      <c r="F10" s="16"/>
      <c r="G10" s="17">
        <f t="shared" si="1"/>
        <v>84000</v>
      </c>
      <c r="H10" s="11">
        <f t="shared" si="0"/>
        <v>4518500</v>
      </c>
    </row>
    <row r="11" spans="1:11" ht="15.6" x14ac:dyDescent="0.3">
      <c r="A11" s="18"/>
      <c r="B11" s="13" t="s">
        <v>15</v>
      </c>
      <c r="C11" s="14">
        <v>2</v>
      </c>
      <c r="D11" s="15">
        <v>17000</v>
      </c>
      <c r="E11" s="16"/>
      <c r="F11" s="16"/>
      <c r="G11" s="17">
        <f t="shared" si="1"/>
        <v>34000</v>
      </c>
      <c r="H11" s="11">
        <f t="shared" si="0"/>
        <v>4484500</v>
      </c>
      <c r="J11" s="20" t="s">
        <v>29</v>
      </c>
      <c r="K11" s="21">
        <f>SUM(G5:G17)</f>
        <v>2197000</v>
      </c>
    </row>
    <row r="12" spans="1:11" ht="15.6" x14ac:dyDescent="0.3">
      <c r="A12" s="18"/>
      <c r="B12" s="13" t="s">
        <v>16</v>
      </c>
      <c r="C12" s="14">
        <v>0.5</v>
      </c>
      <c r="D12" s="15">
        <v>70000</v>
      </c>
      <c r="E12" s="16"/>
      <c r="F12" s="16"/>
      <c r="G12" s="17">
        <f t="shared" si="1"/>
        <v>35000</v>
      </c>
      <c r="H12" s="11">
        <f t="shared" si="0"/>
        <v>4449500</v>
      </c>
      <c r="J12" s="20" t="s">
        <v>30</v>
      </c>
      <c r="K12" s="21">
        <f>SUM(G18:G22)</f>
        <v>1184000</v>
      </c>
    </row>
    <row r="13" spans="1:11" ht="15.6" x14ac:dyDescent="0.3">
      <c r="A13" s="18"/>
      <c r="B13" s="13" t="s">
        <v>17</v>
      </c>
      <c r="C13" s="14">
        <v>2</v>
      </c>
      <c r="D13" s="15">
        <v>10000</v>
      </c>
      <c r="E13" s="16"/>
      <c r="F13" s="16"/>
      <c r="G13" s="17">
        <f t="shared" si="1"/>
        <v>20000</v>
      </c>
      <c r="H13" s="11">
        <f t="shared" si="0"/>
        <v>4429500</v>
      </c>
      <c r="J13" s="21" t="s">
        <v>31</v>
      </c>
      <c r="K13" s="21">
        <f>SUM(G23:G27)</f>
        <v>1150000</v>
      </c>
    </row>
    <row r="14" spans="1:11" ht="15.6" x14ac:dyDescent="0.3">
      <c r="A14" s="18"/>
      <c r="B14" s="13" t="s">
        <v>18</v>
      </c>
      <c r="C14" s="14">
        <v>3</v>
      </c>
      <c r="D14" s="15">
        <v>30000</v>
      </c>
      <c r="E14" s="16"/>
      <c r="F14" s="16"/>
      <c r="G14" s="17">
        <f t="shared" si="1"/>
        <v>90000</v>
      </c>
      <c r="H14" s="11">
        <f t="shared" si="0"/>
        <v>4339500</v>
      </c>
      <c r="J14" s="21" t="s">
        <v>32</v>
      </c>
      <c r="K14" s="21">
        <f>SUM(G28:G32)</f>
        <v>1106000</v>
      </c>
    </row>
    <row r="15" spans="1:11" ht="15.6" x14ac:dyDescent="0.3">
      <c r="A15" s="18"/>
      <c r="B15" s="13" t="s">
        <v>19</v>
      </c>
      <c r="C15" s="14">
        <v>1200</v>
      </c>
      <c r="D15" s="14"/>
      <c r="E15" s="16"/>
      <c r="F15" s="16"/>
      <c r="G15" s="17">
        <v>450000</v>
      </c>
      <c r="H15" s="11">
        <f t="shared" si="0"/>
        <v>3889500</v>
      </c>
      <c r="J15" s="21" t="s">
        <v>33</v>
      </c>
      <c r="K15" s="21">
        <f>SUM(G29:G33)</f>
        <v>1150000</v>
      </c>
    </row>
    <row r="16" spans="1:11" ht="15.6" x14ac:dyDescent="0.3">
      <c r="A16" s="18"/>
      <c r="B16" s="13" t="s">
        <v>20</v>
      </c>
      <c r="C16" s="14">
        <v>1</v>
      </c>
      <c r="D16" s="15">
        <v>290000</v>
      </c>
      <c r="E16" s="16"/>
      <c r="F16" s="16"/>
      <c r="G16" s="17">
        <f t="shared" si="1"/>
        <v>290000</v>
      </c>
      <c r="H16" s="11">
        <f t="shared" si="0"/>
        <v>3599500</v>
      </c>
      <c r="J16" s="22"/>
      <c r="K16" s="23"/>
    </row>
    <row r="17" spans="1:11" ht="15.6" x14ac:dyDescent="0.3">
      <c r="A17" s="18"/>
      <c r="B17" s="13" t="s">
        <v>21</v>
      </c>
      <c r="C17" s="14">
        <v>30</v>
      </c>
      <c r="D17" s="15">
        <v>3000</v>
      </c>
      <c r="E17" s="16"/>
      <c r="F17" s="16"/>
      <c r="G17" s="17">
        <f t="shared" si="1"/>
        <v>90000</v>
      </c>
      <c r="H17" s="11">
        <f t="shared" si="0"/>
        <v>3509500</v>
      </c>
      <c r="J17" s="22"/>
      <c r="K17" s="23"/>
    </row>
    <row r="18" spans="1:11" ht="15.6" x14ac:dyDescent="0.3">
      <c r="A18" s="12" t="s">
        <v>25</v>
      </c>
      <c r="B18" s="13" t="s">
        <v>10</v>
      </c>
      <c r="C18" s="14">
        <v>22</v>
      </c>
      <c r="D18" s="15">
        <v>22000</v>
      </c>
      <c r="E18" s="16"/>
      <c r="F18" s="16"/>
      <c r="G18" s="17">
        <f t="shared" si="1"/>
        <v>484000</v>
      </c>
      <c r="H18" s="11">
        <f t="shared" si="0"/>
        <v>3025500</v>
      </c>
      <c r="J18" s="22"/>
      <c r="K18" s="23"/>
    </row>
    <row r="19" spans="1:11" ht="15.6" x14ac:dyDescent="0.3">
      <c r="A19" s="18"/>
      <c r="B19" s="13" t="s">
        <v>11</v>
      </c>
      <c r="C19" s="14">
        <v>4</v>
      </c>
      <c r="D19" s="15">
        <v>140000</v>
      </c>
      <c r="E19" s="16"/>
      <c r="F19" s="16"/>
      <c r="G19" s="17">
        <f t="shared" si="1"/>
        <v>560000</v>
      </c>
      <c r="H19" s="11">
        <f t="shared" si="0"/>
        <v>2465500</v>
      </c>
      <c r="J19" s="22"/>
      <c r="K19" s="23"/>
    </row>
    <row r="20" spans="1:11" ht="15.6" x14ac:dyDescent="0.3">
      <c r="A20" s="18"/>
      <c r="B20" s="13" t="s">
        <v>12</v>
      </c>
      <c r="C20" s="14">
        <v>0.5</v>
      </c>
      <c r="D20" s="15">
        <v>60000</v>
      </c>
      <c r="E20" s="16"/>
      <c r="F20" s="16"/>
      <c r="G20" s="17">
        <f t="shared" si="1"/>
        <v>30000</v>
      </c>
      <c r="H20" s="11">
        <f t="shared" si="0"/>
        <v>2435500</v>
      </c>
      <c r="J20" s="22"/>
      <c r="K20" s="23"/>
    </row>
    <row r="21" spans="1:11" ht="15.6" x14ac:dyDescent="0.3">
      <c r="A21" s="18"/>
      <c r="B21" s="13" t="s">
        <v>13</v>
      </c>
      <c r="C21" s="14"/>
      <c r="D21" s="15">
        <v>20000</v>
      </c>
      <c r="E21" s="16"/>
      <c r="F21" s="16"/>
      <c r="G21" s="17">
        <v>20000</v>
      </c>
      <c r="H21" s="11">
        <f t="shared" si="0"/>
        <v>2415500</v>
      </c>
      <c r="J21" s="22"/>
      <c r="K21" s="23"/>
    </row>
    <row r="22" spans="1:11" ht="15.6" x14ac:dyDescent="0.3">
      <c r="A22" s="18"/>
      <c r="B22" s="13" t="s">
        <v>21</v>
      </c>
      <c r="C22" s="14">
        <v>30</v>
      </c>
      <c r="D22" s="15">
        <v>3000</v>
      </c>
      <c r="E22" s="16"/>
      <c r="F22" s="16"/>
      <c r="G22" s="17">
        <f>C22*D22</f>
        <v>90000</v>
      </c>
      <c r="H22" s="11">
        <f t="shared" si="0"/>
        <v>2325500</v>
      </c>
      <c r="J22" s="22"/>
      <c r="K22" s="23"/>
    </row>
    <row r="23" spans="1:11" ht="15.6" x14ac:dyDescent="0.3">
      <c r="A23" s="12" t="s">
        <v>26</v>
      </c>
      <c r="B23" s="13" t="s">
        <v>10</v>
      </c>
      <c r="C23" s="14">
        <v>20</v>
      </c>
      <c r="D23" s="15">
        <v>22000</v>
      </c>
      <c r="E23" s="16"/>
      <c r="F23" s="16"/>
      <c r="G23" s="17">
        <f>C23*D23</f>
        <v>440000</v>
      </c>
      <c r="H23" s="11">
        <f t="shared" si="0"/>
        <v>1885500</v>
      </c>
      <c r="J23" s="22"/>
      <c r="K23" s="23"/>
    </row>
    <row r="24" spans="1:11" ht="15.6" x14ac:dyDescent="0.3">
      <c r="A24" s="18"/>
      <c r="B24" s="13" t="s">
        <v>11</v>
      </c>
      <c r="C24" s="14">
        <v>4</v>
      </c>
      <c r="D24" s="15">
        <v>140000</v>
      </c>
      <c r="E24" s="16"/>
      <c r="F24" s="16"/>
      <c r="G24" s="17">
        <f>C24*D24</f>
        <v>560000</v>
      </c>
      <c r="H24" s="11">
        <f t="shared" si="0"/>
        <v>1325500</v>
      </c>
      <c r="J24" s="22"/>
      <c r="K24" s="23"/>
    </row>
    <row r="25" spans="1:11" ht="15.6" x14ac:dyDescent="0.3">
      <c r="A25" s="18"/>
      <c r="B25" s="13" t="s">
        <v>12</v>
      </c>
      <c r="C25" s="14">
        <v>0.5</v>
      </c>
      <c r="D25" s="15">
        <v>60000</v>
      </c>
      <c r="E25" s="16"/>
      <c r="F25" s="16"/>
      <c r="G25" s="17">
        <f>C25*D25</f>
        <v>30000</v>
      </c>
      <c r="H25" s="11">
        <f t="shared" si="0"/>
        <v>1295500</v>
      </c>
      <c r="J25" s="22"/>
      <c r="K25" s="23"/>
    </row>
    <row r="26" spans="1:11" ht="15.6" x14ac:dyDescent="0.3">
      <c r="A26" s="18"/>
      <c r="B26" s="13" t="s">
        <v>13</v>
      </c>
      <c r="C26" s="14"/>
      <c r="D26" s="15">
        <v>30000</v>
      </c>
      <c r="E26" s="16"/>
      <c r="F26" s="16"/>
      <c r="G26" s="17">
        <v>30000</v>
      </c>
      <c r="H26" s="11">
        <f t="shared" si="0"/>
        <v>1265500</v>
      </c>
      <c r="J26" s="22"/>
      <c r="K26" s="23"/>
    </row>
    <row r="27" spans="1:11" ht="15.6" x14ac:dyDescent="0.3">
      <c r="A27" s="18"/>
      <c r="B27" s="13" t="s">
        <v>21</v>
      </c>
      <c r="C27" s="14">
        <v>30</v>
      </c>
      <c r="D27" s="14">
        <v>3000</v>
      </c>
      <c r="E27" s="16"/>
      <c r="F27" s="16"/>
      <c r="G27" s="17">
        <f>C27*D27</f>
        <v>90000</v>
      </c>
      <c r="H27" s="11">
        <f t="shared" si="0"/>
        <v>1175500</v>
      </c>
      <c r="J27" s="22"/>
      <c r="K27" s="23"/>
    </row>
    <row r="28" spans="1:11" ht="15.6" x14ac:dyDescent="0.3">
      <c r="A28" s="12" t="s">
        <v>27</v>
      </c>
      <c r="B28" s="13" t="s">
        <v>10</v>
      </c>
      <c r="C28" s="14">
        <v>18</v>
      </c>
      <c r="D28" s="15">
        <v>22000</v>
      </c>
      <c r="E28" s="16"/>
      <c r="F28" s="16"/>
      <c r="G28" s="17">
        <f>C28*D28</f>
        <v>396000</v>
      </c>
      <c r="H28" s="11">
        <f t="shared" si="0"/>
        <v>779500</v>
      </c>
      <c r="J28" s="22"/>
      <c r="K28" s="23"/>
    </row>
    <row r="29" spans="1:11" ht="15.6" x14ac:dyDescent="0.3">
      <c r="A29" s="18"/>
      <c r="B29" s="13" t="s">
        <v>11</v>
      </c>
      <c r="C29" s="14">
        <v>4</v>
      </c>
      <c r="D29" s="15">
        <v>140000</v>
      </c>
      <c r="E29" s="16"/>
      <c r="F29" s="16"/>
      <c r="G29" s="17">
        <f>C29*D29</f>
        <v>560000</v>
      </c>
      <c r="H29" s="11">
        <f t="shared" si="0"/>
        <v>219500</v>
      </c>
      <c r="J29" s="22"/>
      <c r="K29" s="23"/>
    </row>
    <row r="30" spans="1:11" ht="15.6" x14ac:dyDescent="0.3">
      <c r="A30" s="18"/>
      <c r="B30" s="13" t="s">
        <v>12</v>
      </c>
      <c r="C30" s="14">
        <v>0.5</v>
      </c>
      <c r="D30" s="15">
        <v>60000</v>
      </c>
      <c r="E30" s="16"/>
      <c r="F30" s="16"/>
      <c r="G30" s="17">
        <f>C30*D30</f>
        <v>30000</v>
      </c>
      <c r="H30" s="11">
        <f t="shared" si="0"/>
        <v>189500</v>
      </c>
      <c r="J30" s="22"/>
      <c r="K30" s="23"/>
    </row>
    <row r="31" spans="1:11" ht="15.6" x14ac:dyDescent="0.3">
      <c r="A31" s="18"/>
      <c r="B31" s="13" t="s">
        <v>13</v>
      </c>
      <c r="C31" s="14"/>
      <c r="D31" s="15">
        <v>30000</v>
      </c>
      <c r="E31" s="16"/>
      <c r="F31" s="16"/>
      <c r="G31" s="17">
        <v>30000</v>
      </c>
      <c r="H31" s="11">
        <f t="shared" si="0"/>
        <v>159500</v>
      </c>
      <c r="J31" s="22"/>
      <c r="K31" s="23"/>
    </row>
    <row r="32" spans="1:11" ht="15.6" x14ac:dyDescent="0.3">
      <c r="A32" s="18"/>
      <c r="B32" s="13" t="s">
        <v>21</v>
      </c>
      <c r="C32" s="14">
        <v>30</v>
      </c>
      <c r="D32" s="15">
        <v>3000</v>
      </c>
      <c r="E32" s="16"/>
      <c r="F32" s="16"/>
      <c r="G32" s="17">
        <f>C32*D32</f>
        <v>90000</v>
      </c>
      <c r="H32" s="11">
        <f t="shared" si="0"/>
        <v>69500</v>
      </c>
      <c r="J32" s="22"/>
      <c r="K32" s="23"/>
    </row>
    <row r="33" spans="1:11" ht="15.6" x14ac:dyDescent="0.3">
      <c r="A33" s="12" t="s">
        <v>28</v>
      </c>
      <c r="B33" s="13" t="s">
        <v>10</v>
      </c>
      <c r="C33" s="14">
        <v>20</v>
      </c>
      <c r="D33" s="15">
        <v>22000</v>
      </c>
      <c r="E33" s="16"/>
      <c r="F33" s="16"/>
      <c r="G33" s="17">
        <f t="shared" ref="G33:G37" si="2">C33*D33</f>
        <v>440000</v>
      </c>
      <c r="H33" s="11">
        <f t="shared" si="0"/>
        <v>-370500</v>
      </c>
      <c r="J33" s="22"/>
      <c r="K33" s="23"/>
    </row>
    <row r="34" spans="1:11" ht="15.6" x14ac:dyDescent="0.3">
      <c r="A34" s="18"/>
      <c r="B34" s="13" t="s">
        <v>11</v>
      </c>
      <c r="C34" s="14">
        <v>4</v>
      </c>
      <c r="D34" s="15">
        <v>140000</v>
      </c>
      <c r="E34" s="16"/>
      <c r="F34" s="16"/>
      <c r="G34" s="17">
        <f t="shared" si="2"/>
        <v>560000</v>
      </c>
      <c r="H34" s="11">
        <f t="shared" si="0"/>
        <v>-930500</v>
      </c>
      <c r="J34" s="22"/>
      <c r="K34" s="23"/>
    </row>
    <row r="35" spans="1:11" ht="15.6" x14ac:dyDescent="0.3">
      <c r="A35" s="18"/>
      <c r="B35" s="13" t="s">
        <v>12</v>
      </c>
      <c r="C35" s="14">
        <v>0.5</v>
      </c>
      <c r="D35" s="15">
        <v>60000</v>
      </c>
      <c r="E35" s="16"/>
      <c r="F35" s="16"/>
      <c r="G35" s="17">
        <f t="shared" si="2"/>
        <v>30000</v>
      </c>
      <c r="H35" s="11">
        <f t="shared" si="0"/>
        <v>-960500</v>
      </c>
      <c r="J35" s="22"/>
      <c r="K35" s="23"/>
    </row>
    <row r="36" spans="1:11" ht="15.6" x14ac:dyDescent="0.3">
      <c r="A36" s="18"/>
      <c r="B36" s="13" t="s">
        <v>13</v>
      </c>
      <c r="C36" s="14"/>
      <c r="D36" s="15">
        <v>30000</v>
      </c>
      <c r="E36" s="16"/>
      <c r="F36" s="16"/>
      <c r="G36" s="17">
        <v>30000</v>
      </c>
      <c r="H36" s="11">
        <f t="shared" si="0"/>
        <v>-990500</v>
      </c>
      <c r="J36" s="22"/>
      <c r="K36" s="23"/>
    </row>
    <row r="37" spans="1:11" ht="15.6" x14ac:dyDescent="0.3">
      <c r="A37" s="18"/>
      <c r="B37" s="13" t="s">
        <v>21</v>
      </c>
      <c r="C37" s="14">
        <v>30</v>
      </c>
      <c r="D37" s="14">
        <v>3000</v>
      </c>
      <c r="E37" s="16"/>
      <c r="F37" s="16"/>
      <c r="G37" s="17">
        <f t="shared" si="2"/>
        <v>90000</v>
      </c>
      <c r="H37" s="11">
        <f t="shared" si="0"/>
        <v>-1080500</v>
      </c>
      <c r="J37" s="22"/>
      <c r="K37" s="23"/>
    </row>
    <row r="38" spans="1:11" ht="15.6" x14ac:dyDescent="0.3">
      <c r="A38" s="1" t="s">
        <v>34</v>
      </c>
      <c r="B38" s="1"/>
      <c r="C38" s="1"/>
      <c r="D38" s="1"/>
      <c r="E38" s="24">
        <f>SUM(E5:E32)</f>
        <v>3000000</v>
      </c>
      <c r="F38" s="24">
        <f>SUM(F5:F32)</f>
        <v>0</v>
      </c>
      <c r="G38" s="31">
        <f>SUM(G5:G37)</f>
        <v>6787000</v>
      </c>
      <c r="H38" s="33">
        <f>H4+E39-G38</f>
        <v>-1080500</v>
      </c>
    </row>
    <row r="39" spans="1:11" ht="15.6" x14ac:dyDescent="0.3">
      <c r="A39" s="35" t="s">
        <v>35</v>
      </c>
      <c r="B39" s="36"/>
      <c r="C39" s="25"/>
      <c r="D39" s="25"/>
      <c r="E39" s="37">
        <f>E38+F38</f>
        <v>3000000</v>
      </c>
      <c r="F39" s="38"/>
      <c r="G39" s="32"/>
      <c r="H39" s="34"/>
    </row>
  </sheetData>
  <mergeCells count="6">
    <mergeCell ref="A1:H1"/>
    <mergeCell ref="E2:F2"/>
    <mergeCell ref="G38:G39"/>
    <mergeCell ref="H38:H39"/>
    <mergeCell ref="A39:B39"/>
    <mergeCell ref="E39:F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E23" sqref="E23"/>
    </sheetView>
  </sheetViews>
  <sheetFormatPr defaultRowHeight="14.4" x14ac:dyDescent="0.3"/>
  <cols>
    <col min="1" max="1" width="19.6640625" customWidth="1"/>
    <col min="2" max="2" width="29.33203125" customWidth="1"/>
    <col min="3" max="3" width="10.6640625" customWidth="1"/>
    <col min="4" max="4" width="14.109375" customWidth="1"/>
    <col min="5" max="5" width="15" customWidth="1"/>
    <col min="6" max="6" width="14.33203125" customWidth="1"/>
    <col min="7" max="7" width="16.33203125" customWidth="1"/>
    <col min="8" max="8" width="16.6640625" customWidth="1"/>
    <col min="10" max="10" width="10.109375" customWidth="1"/>
    <col min="11" max="11" width="17.44140625" customWidth="1"/>
  </cols>
  <sheetData>
    <row r="1" spans="1:11" ht="17.399999999999999" x14ac:dyDescent="0.3">
      <c r="A1" s="26" t="s">
        <v>37</v>
      </c>
      <c r="B1" s="27"/>
      <c r="C1" s="27"/>
      <c r="D1" s="27"/>
      <c r="E1" s="27"/>
      <c r="F1" s="27"/>
      <c r="G1" s="27"/>
      <c r="H1" s="28"/>
    </row>
    <row r="2" spans="1:11" ht="15.6" x14ac:dyDescent="0.3">
      <c r="A2" s="1" t="s">
        <v>0</v>
      </c>
      <c r="B2" s="2" t="s">
        <v>1</v>
      </c>
      <c r="C2" s="3" t="s">
        <v>2</v>
      </c>
      <c r="D2" s="3" t="s">
        <v>3</v>
      </c>
      <c r="E2" s="29" t="s">
        <v>4</v>
      </c>
      <c r="F2" s="30"/>
      <c r="G2" s="4" t="s">
        <v>5</v>
      </c>
      <c r="H2" s="4" t="s">
        <v>6</v>
      </c>
    </row>
    <row r="3" spans="1:11" ht="15.6" x14ac:dyDescent="0.3">
      <c r="A3" s="1"/>
      <c r="B3" s="2"/>
      <c r="C3" s="2"/>
      <c r="D3" s="2"/>
      <c r="E3" s="4" t="s">
        <v>7</v>
      </c>
      <c r="F3" s="4" t="s">
        <v>8</v>
      </c>
      <c r="G3" s="4"/>
      <c r="H3" s="4"/>
    </row>
    <row r="4" spans="1:11" ht="15.6" x14ac:dyDescent="0.3">
      <c r="A4" s="5" t="s">
        <v>38</v>
      </c>
      <c r="B4" s="5"/>
      <c r="C4" s="5"/>
      <c r="D4" s="5"/>
      <c r="E4" s="6"/>
      <c r="F4" s="6"/>
      <c r="G4" s="6"/>
      <c r="H4" s="7">
        <v>-1080500</v>
      </c>
    </row>
    <row r="5" spans="1:11" ht="15.6" x14ac:dyDescent="0.3">
      <c r="A5" s="8" t="s">
        <v>39</v>
      </c>
      <c r="B5" s="9" t="s">
        <v>9</v>
      </c>
      <c r="C5" s="9"/>
      <c r="D5" s="9"/>
      <c r="E5" s="10">
        <v>2400000</v>
      </c>
      <c r="F5" s="10"/>
      <c r="G5" s="10"/>
      <c r="H5" s="11">
        <f>H4+E5+F5-G5</f>
        <v>1319500</v>
      </c>
    </row>
    <row r="6" spans="1:11" ht="15.6" x14ac:dyDescent="0.3">
      <c r="A6" s="12" t="s">
        <v>40</v>
      </c>
      <c r="B6" s="13" t="s">
        <v>10</v>
      </c>
      <c r="C6" s="14">
        <v>25</v>
      </c>
      <c r="D6" s="15">
        <v>23000</v>
      </c>
      <c r="E6" s="16"/>
      <c r="F6" s="16"/>
      <c r="G6" s="17">
        <f>C6*D6</f>
        <v>575000</v>
      </c>
      <c r="H6" s="11">
        <f t="shared" ref="H6:H17" si="0">H5+E6+F6-G6</f>
        <v>744500</v>
      </c>
    </row>
    <row r="7" spans="1:11" ht="15.6" x14ac:dyDescent="0.3">
      <c r="A7" s="18"/>
      <c r="B7" s="13" t="s">
        <v>11</v>
      </c>
      <c r="C7" s="14">
        <v>4</v>
      </c>
      <c r="D7" s="15">
        <v>140000</v>
      </c>
      <c r="E7" s="16"/>
      <c r="F7" s="16"/>
      <c r="G7" s="17">
        <f t="shared" ref="G7:G17" si="1">C7*D7</f>
        <v>560000</v>
      </c>
      <c r="H7" s="11">
        <f t="shared" si="0"/>
        <v>184500</v>
      </c>
      <c r="I7" s="19"/>
    </row>
    <row r="8" spans="1:11" ht="15.6" x14ac:dyDescent="0.3">
      <c r="A8" s="18"/>
      <c r="B8" s="13" t="s">
        <v>12</v>
      </c>
      <c r="C8" s="14">
        <v>0.5</v>
      </c>
      <c r="D8" s="15">
        <v>50000</v>
      </c>
      <c r="E8" s="16"/>
      <c r="F8" s="16"/>
      <c r="G8" s="17">
        <f t="shared" si="1"/>
        <v>25000</v>
      </c>
      <c r="H8" s="11">
        <f t="shared" si="0"/>
        <v>159500</v>
      </c>
    </row>
    <row r="9" spans="1:11" ht="15.6" x14ac:dyDescent="0.3">
      <c r="A9" s="18"/>
      <c r="B9" s="13" t="s">
        <v>13</v>
      </c>
      <c r="C9" s="14"/>
      <c r="D9" s="15">
        <v>30000</v>
      </c>
      <c r="E9" s="16"/>
      <c r="F9" s="16"/>
      <c r="G9" s="17">
        <v>30000</v>
      </c>
      <c r="H9" s="11">
        <f t="shared" si="0"/>
        <v>129500</v>
      </c>
    </row>
    <row r="10" spans="1:11" ht="15.6" x14ac:dyDescent="0.3">
      <c r="A10" s="18"/>
      <c r="B10" s="13" t="s">
        <v>14</v>
      </c>
      <c r="C10" s="14">
        <v>1</v>
      </c>
      <c r="D10" s="15">
        <v>31000</v>
      </c>
      <c r="E10" s="16"/>
      <c r="F10" s="16"/>
      <c r="G10" s="17">
        <f t="shared" si="1"/>
        <v>31000</v>
      </c>
      <c r="H10" s="11">
        <f t="shared" si="0"/>
        <v>98500</v>
      </c>
    </row>
    <row r="11" spans="1:11" ht="15.6" x14ac:dyDescent="0.3">
      <c r="A11" s="18"/>
      <c r="B11" s="13" t="s">
        <v>15</v>
      </c>
      <c r="C11" s="14">
        <v>1</v>
      </c>
      <c r="D11" s="15">
        <v>16000</v>
      </c>
      <c r="E11" s="16"/>
      <c r="F11" s="16"/>
      <c r="G11" s="17">
        <f t="shared" si="1"/>
        <v>16000</v>
      </c>
      <c r="H11" s="11">
        <f t="shared" si="0"/>
        <v>82500</v>
      </c>
      <c r="J11" s="20" t="s">
        <v>41</v>
      </c>
      <c r="K11" s="21">
        <f>SUM(G5:G17)</f>
        <v>1842000</v>
      </c>
    </row>
    <row r="12" spans="1:11" ht="15.6" x14ac:dyDescent="0.3">
      <c r="A12" s="18"/>
      <c r="B12" s="13" t="s">
        <v>16</v>
      </c>
      <c r="C12" s="14">
        <v>0.5</v>
      </c>
      <c r="D12" s="15">
        <v>70000</v>
      </c>
      <c r="E12" s="16"/>
      <c r="F12" s="16"/>
      <c r="G12" s="17">
        <f t="shared" si="1"/>
        <v>35000</v>
      </c>
      <c r="H12" s="11">
        <f t="shared" si="0"/>
        <v>47500</v>
      </c>
      <c r="J12" s="20"/>
      <c r="K12" s="21"/>
    </row>
    <row r="13" spans="1:11" ht="15.6" x14ac:dyDescent="0.3">
      <c r="A13" s="18"/>
      <c r="B13" s="13" t="s">
        <v>17</v>
      </c>
      <c r="C13" s="14">
        <v>1</v>
      </c>
      <c r="D13" s="15">
        <v>10000</v>
      </c>
      <c r="E13" s="16"/>
      <c r="F13" s="16"/>
      <c r="G13" s="17">
        <f t="shared" si="1"/>
        <v>10000</v>
      </c>
      <c r="H13" s="11">
        <f t="shared" si="0"/>
        <v>37500</v>
      </c>
      <c r="J13" s="21"/>
      <c r="K13" s="21"/>
    </row>
    <row r="14" spans="1:11" ht="15.6" x14ac:dyDescent="0.3">
      <c r="A14" s="18"/>
      <c r="B14" s="13" t="s">
        <v>18</v>
      </c>
      <c r="C14" s="14">
        <v>1</v>
      </c>
      <c r="D14" s="15">
        <v>30000</v>
      </c>
      <c r="E14" s="16"/>
      <c r="F14" s="16"/>
      <c r="G14" s="17">
        <f t="shared" si="1"/>
        <v>30000</v>
      </c>
      <c r="H14" s="11">
        <f t="shared" si="0"/>
        <v>7500</v>
      </c>
      <c r="J14" s="21"/>
      <c r="K14" s="21"/>
    </row>
    <row r="15" spans="1:11" ht="15.6" x14ac:dyDescent="0.3">
      <c r="A15" s="18"/>
      <c r="B15" s="13" t="s">
        <v>19</v>
      </c>
      <c r="C15" s="14"/>
      <c r="D15" s="14"/>
      <c r="E15" s="16"/>
      <c r="F15" s="16"/>
      <c r="G15" s="17">
        <v>150000</v>
      </c>
      <c r="H15" s="11">
        <f t="shared" si="0"/>
        <v>-142500</v>
      </c>
      <c r="J15" s="21"/>
      <c r="K15" s="21"/>
    </row>
    <row r="16" spans="1:11" ht="15.6" x14ac:dyDescent="0.3">
      <c r="A16" s="18"/>
      <c r="B16" s="13" t="s">
        <v>20</v>
      </c>
      <c r="C16" s="14">
        <v>1</v>
      </c>
      <c r="D16" s="15">
        <v>290000</v>
      </c>
      <c r="E16" s="16"/>
      <c r="F16" s="16"/>
      <c r="G16" s="17">
        <f t="shared" si="1"/>
        <v>290000</v>
      </c>
      <c r="H16" s="11">
        <f t="shared" si="0"/>
        <v>-432500</v>
      </c>
      <c r="J16" s="22"/>
      <c r="K16" s="23"/>
    </row>
    <row r="17" spans="1:11" ht="15.6" x14ac:dyDescent="0.3">
      <c r="A17" s="18"/>
      <c r="B17" s="13" t="s">
        <v>21</v>
      </c>
      <c r="C17" s="14">
        <v>30</v>
      </c>
      <c r="D17" s="15">
        <v>3000</v>
      </c>
      <c r="E17" s="16"/>
      <c r="F17" s="16"/>
      <c r="G17" s="17">
        <f t="shared" si="1"/>
        <v>90000</v>
      </c>
      <c r="H17" s="11">
        <f t="shared" si="0"/>
        <v>-522500</v>
      </c>
      <c r="J17" s="22"/>
      <c r="K17" s="23"/>
    </row>
    <row r="18" spans="1:11" ht="15.6" x14ac:dyDescent="0.3">
      <c r="A18" s="1" t="s">
        <v>42</v>
      </c>
      <c r="B18" s="1"/>
      <c r="C18" s="1"/>
      <c r="D18" s="1"/>
      <c r="E18" s="24">
        <f>SUM(E5:E17)</f>
        <v>2400000</v>
      </c>
      <c r="F18" s="24">
        <f>SUM(F5:F17)</f>
        <v>0</v>
      </c>
      <c r="G18" s="31">
        <f>SUM(G5:G17)</f>
        <v>1842000</v>
      </c>
      <c r="H18" s="33">
        <f>H4+E19-G18</f>
        <v>-522500</v>
      </c>
    </row>
    <row r="19" spans="1:11" ht="15.6" x14ac:dyDescent="0.3">
      <c r="A19" s="35" t="s">
        <v>43</v>
      </c>
      <c r="B19" s="36"/>
      <c r="C19" s="25"/>
      <c r="D19" s="25"/>
      <c r="E19" s="37">
        <f>E18+F18</f>
        <v>2400000</v>
      </c>
      <c r="F19" s="38"/>
      <c r="G19" s="32"/>
      <c r="H19" s="34"/>
    </row>
  </sheetData>
  <mergeCells count="6">
    <mergeCell ref="A1:H1"/>
    <mergeCell ref="E2:F2"/>
    <mergeCell ref="G18:G19"/>
    <mergeCell ref="H18:H19"/>
    <mergeCell ref="A19:B19"/>
    <mergeCell ref="E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T05</vt:lpstr>
      <vt:lpstr>T06</vt:lpstr>
    </vt:vector>
  </TitlesOfParts>
  <Company>Quoc Viet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2021-05-05T08:59:05Z</dcterms:created>
  <dcterms:modified xsi:type="dcterms:W3CDTF">2021-07-14T04:15:04Z</dcterms:modified>
</cp:coreProperties>
</file>