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80" activeTab="5"/>
  </bookViews>
  <sheets>
    <sheet name="T12-22" sheetId="9" r:id="rId1"/>
    <sheet name="T1-23" sheetId="1" r:id="rId2"/>
    <sheet name="T2-23" sheetId="2" r:id="rId3"/>
    <sheet name="T3-23" sheetId="3" r:id="rId4"/>
    <sheet name="T4-23" sheetId="4" r:id="rId5"/>
    <sheet name="T5-23" sheetId="5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 l="1"/>
  <c r="G31" i="5"/>
  <c r="G30" i="5"/>
  <c r="G29" i="5"/>
  <c r="G28" i="5"/>
  <c r="G27" i="5"/>
  <c r="G21" i="5" l="1"/>
  <c r="G22" i="5"/>
  <c r="G23" i="5"/>
  <c r="G24" i="5"/>
  <c r="G25" i="5"/>
  <c r="G26" i="5"/>
  <c r="G11" i="5"/>
  <c r="G12" i="5"/>
  <c r="G13" i="5"/>
  <c r="G14" i="5"/>
  <c r="G15" i="5"/>
  <c r="G16" i="5"/>
  <c r="G17" i="5"/>
  <c r="G18" i="5"/>
  <c r="G19" i="5"/>
  <c r="G20" i="5"/>
  <c r="G10" i="5"/>
  <c r="H9" i="5"/>
  <c r="H10" i="5" s="1"/>
  <c r="H11" i="5" s="1"/>
  <c r="H8" i="5"/>
  <c r="H7" i="9" l="1"/>
  <c r="H6" i="9"/>
  <c r="G33" i="4" l="1"/>
  <c r="G27" i="4"/>
  <c r="G17" i="4"/>
  <c r="G14" i="4"/>
  <c r="G40" i="3"/>
  <c r="G34" i="3"/>
  <c r="G28" i="3"/>
  <c r="G17" i="3"/>
  <c r="G14" i="3"/>
  <c r="G27" i="9"/>
  <c r="G25" i="9"/>
  <c r="G26" i="9"/>
  <c r="G21" i="9"/>
  <c r="G22" i="9"/>
  <c r="G23" i="9"/>
  <c r="G24" i="9"/>
  <c r="G9" i="9"/>
  <c r="G10" i="9"/>
  <c r="G11" i="9"/>
  <c r="G12" i="9"/>
  <c r="G13" i="9"/>
  <c r="G15" i="9"/>
  <c r="G16" i="9"/>
  <c r="G17" i="9"/>
  <c r="G18" i="9"/>
  <c r="G19" i="9"/>
  <c r="G20" i="9"/>
  <c r="G8" i="9"/>
  <c r="H5" i="9"/>
  <c r="E27" i="9"/>
  <c r="F27" i="9"/>
  <c r="E28" i="9" l="1"/>
  <c r="H27" i="9" s="1"/>
  <c r="H8" i="9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G16" i="1" l="1"/>
  <c r="G15" i="1"/>
  <c r="G14" i="1"/>
  <c r="G13" i="1"/>
  <c r="G12" i="1"/>
  <c r="G11" i="1"/>
  <c r="K15" i="5" l="1"/>
  <c r="F40" i="5" l="1"/>
  <c r="E40" i="5"/>
  <c r="K18" i="5"/>
  <c r="H5" i="5"/>
  <c r="H6" i="5" s="1"/>
  <c r="H7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l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G40" i="5"/>
  <c r="K17" i="5"/>
  <c r="K16" i="5"/>
  <c r="E41" i="5"/>
  <c r="F35" i="4"/>
  <c r="E35" i="4"/>
  <c r="G34" i="4"/>
  <c r="G32" i="4"/>
  <c r="G31" i="4"/>
  <c r="G30" i="4"/>
  <c r="G29" i="4"/>
  <c r="G28" i="4"/>
  <c r="G26" i="4"/>
  <c r="G25" i="4"/>
  <c r="G24" i="4"/>
  <c r="G23" i="4"/>
  <c r="G22" i="4"/>
  <c r="G21" i="4"/>
  <c r="G20" i="4"/>
  <c r="G19" i="4"/>
  <c r="G18" i="4"/>
  <c r="G16" i="4"/>
  <c r="G15" i="4"/>
  <c r="G13" i="4"/>
  <c r="G12" i="4"/>
  <c r="G11" i="4"/>
  <c r="G10" i="4"/>
  <c r="H5" i="4"/>
  <c r="H6" i="4" s="1"/>
  <c r="H7" i="4" s="1"/>
  <c r="H8" i="4" s="1"/>
  <c r="H9" i="4" s="1"/>
  <c r="H10" i="4" s="1"/>
  <c r="H11" i="4" s="1"/>
  <c r="H40" i="5" l="1"/>
  <c r="H12" i="4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E36" i="4"/>
  <c r="K19" i="3"/>
  <c r="K20" i="5"/>
  <c r="K18" i="4"/>
  <c r="K16" i="4"/>
  <c r="K15" i="4"/>
  <c r="K17" i="4"/>
  <c r="G35" i="4"/>
  <c r="K20" i="4" l="1"/>
  <c r="H35" i="4"/>
  <c r="F42" i="3"/>
  <c r="E42" i="3"/>
  <c r="G41" i="3"/>
  <c r="G39" i="3"/>
  <c r="G38" i="3"/>
  <c r="G37" i="3"/>
  <c r="G36" i="3"/>
  <c r="G35" i="3"/>
  <c r="G33" i="3"/>
  <c r="G32" i="3"/>
  <c r="G31" i="3"/>
  <c r="G30" i="3"/>
  <c r="G29" i="3"/>
  <c r="G27" i="3"/>
  <c r="G26" i="3"/>
  <c r="G25" i="3"/>
  <c r="G24" i="3"/>
  <c r="G19" i="3"/>
  <c r="G18" i="3"/>
  <c r="G16" i="3"/>
  <c r="G15" i="3"/>
  <c r="G13" i="3"/>
  <c r="G12" i="3"/>
  <c r="G11" i="3"/>
  <c r="G10" i="3"/>
  <c r="H5" i="3"/>
  <c r="H6" i="3" s="1"/>
  <c r="H7" i="3" s="1"/>
  <c r="H8" i="3" s="1"/>
  <c r="H9" i="3" s="1"/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K17" i="3"/>
  <c r="G42" i="3"/>
  <c r="K16" i="3"/>
  <c r="K18" i="3"/>
  <c r="E43" i="3"/>
  <c r="K15" i="3"/>
  <c r="H23" i="3" l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K20" i="3"/>
  <c r="H42" i="3"/>
  <c r="F7" i="2"/>
  <c r="E7" i="2"/>
  <c r="H5" i="2"/>
  <c r="E8" i="2" l="1"/>
  <c r="G7" i="2"/>
  <c r="H5" i="1"/>
  <c r="H6" i="1" s="1"/>
  <c r="H7" i="1" s="1"/>
  <c r="H8" i="1" s="1"/>
  <c r="H9" i="1" s="1"/>
  <c r="H10" i="1" s="1"/>
  <c r="H11" i="1" s="1"/>
  <c r="H12" i="1" s="1"/>
  <c r="K17" i="1"/>
  <c r="K16" i="1" l="1"/>
  <c r="H13" i="1"/>
  <c r="H14" i="1" s="1"/>
  <c r="H15" i="1" s="1"/>
  <c r="H16" i="1" s="1"/>
  <c r="H17" i="1" s="1"/>
  <c r="H7" i="2"/>
  <c r="F18" i="1"/>
  <c r="E18" i="1"/>
  <c r="E19" i="1" l="1"/>
  <c r="G18" i="1"/>
  <c r="H18" i="1" l="1"/>
</calcChain>
</file>

<file path=xl/sharedStrings.xml><?xml version="1.0" encoding="utf-8"?>
<sst xmlns="http://schemas.openxmlformats.org/spreadsheetml/2006/main" count="225" uniqueCount="119">
  <si>
    <t>Ngày</t>
  </si>
  <si>
    <t>Chi tiết</t>
  </si>
  <si>
    <t>Số lượng</t>
  </si>
  <si>
    <t>Đơn giá</t>
  </si>
  <si>
    <t>Thu</t>
  </si>
  <si>
    <t>Chi</t>
  </si>
  <si>
    <t>Tồn</t>
  </si>
  <si>
    <t>CMTX</t>
  </si>
  <si>
    <t>CMKTX</t>
  </si>
  <si>
    <t>Gạo</t>
  </si>
  <si>
    <t>Bình ga</t>
  </si>
  <si>
    <t>Nước mắm</t>
  </si>
  <si>
    <t>Thịt heo</t>
  </si>
  <si>
    <t>Cà rốt</t>
  </si>
  <si>
    <t>Bí đỏ</t>
  </si>
  <si>
    <t>Hành lá</t>
  </si>
  <si>
    <t>bột ngọt</t>
  </si>
  <si>
    <t>Bao tay</t>
  </si>
  <si>
    <t>Khâu trang</t>
  </si>
  <si>
    <t xml:space="preserve">rau </t>
  </si>
  <si>
    <t>T2: 08/05</t>
  </si>
  <si>
    <t>T3: 15/05</t>
  </si>
  <si>
    <t xml:space="preserve">tổng: </t>
  </si>
  <si>
    <t>T5: 31/07</t>
  </si>
  <si>
    <t>Chị Nguyen Thi Dieu Huyen</t>
  </si>
  <si>
    <t>T1: 07/08</t>
  </si>
  <si>
    <t>Đồng nghiệp USG</t>
  </si>
  <si>
    <t>Tuần 1 (04/09)</t>
  </si>
  <si>
    <t>T1: 04/09</t>
  </si>
  <si>
    <t>T2: 14/08</t>
  </si>
  <si>
    <t>T3: 21/08</t>
  </si>
  <si>
    <t>T2: 11/09</t>
  </si>
  <si>
    <t>Tuần 4 (25/09)</t>
  </si>
  <si>
    <t>T3: 18/09</t>
  </si>
  <si>
    <t>T4: 25/09</t>
  </si>
  <si>
    <t>Tồn tháng 11/2022</t>
  </si>
  <si>
    <t>BÁO CÁO THU CHI NỒI CHÁO HÀ TĨNH THÁNG 12/2022</t>
  </si>
  <si>
    <t>Quỹ NTCM chuyển ủng hộ KTX từ NC Quảng Trị</t>
  </si>
  <si>
    <t>Bếp gas công nghiệp Gado -GD6E</t>
  </si>
  <si>
    <t>Bộ van dây, phụ kiện</t>
  </si>
  <si>
    <t>Bàn nhựa nhỡ</t>
  </si>
  <si>
    <t>Ghế nhựa nhỏ</t>
  </si>
  <si>
    <t>Máy xay sinh tố Inter National</t>
  </si>
  <si>
    <t>Dao thái rau,củ</t>
  </si>
  <si>
    <t>Tổng tháng 12/2022</t>
  </si>
  <si>
    <t>Tồn cuối tháng 12/2022</t>
  </si>
  <si>
    <t>BÁO CÁO THU CHI NỒI CHÁO HÀ TĨNH THÁNG 01/2023</t>
  </si>
  <si>
    <t>Tồn tháng 12/2022</t>
  </si>
  <si>
    <t>Tuần 1 /12</t>
  </si>
  <si>
    <t>Thịt lợn xay</t>
  </si>
  <si>
    <t>Hành lá + Rau</t>
  </si>
  <si>
    <t>Gạo ủng hộ</t>
  </si>
  <si>
    <t>Khí gas</t>
  </si>
  <si>
    <t>Tuần 2/12</t>
  </si>
  <si>
    <t>Thit nạc xay</t>
  </si>
  <si>
    <t>Hành lá- Rau</t>
  </si>
  <si>
    <t>Tuần 4/12</t>
  </si>
  <si>
    <t>Thịt nạc xay</t>
  </si>
  <si>
    <t>04/01/2023</t>
  </si>
  <si>
    <t>Đòng nghiệp USG CMTX</t>
  </si>
  <si>
    <t>Nhóm chị Việt Hoa CMKTX</t>
  </si>
  <si>
    <t>Chi Diệu Huyên CMTX</t>
  </si>
  <si>
    <t>Chi Michele-du và GĐ CMKTX</t>
  </si>
  <si>
    <t>A Thắng Cọt CMKTX</t>
  </si>
  <si>
    <t>Chi mua sắm dụng cụ</t>
  </si>
  <si>
    <t>Tổng tháng 01/2023</t>
  </si>
  <si>
    <t>Tồn cuối tháng 01/2023</t>
  </si>
  <si>
    <t>BÁO CÁO THU CHI NỒI CHÁO HÀ TĨNH THÁNG 02/2023</t>
  </si>
  <si>
    <t xml:space="preserve">T1: </t>
  </si>
  <si>
    <t>Tồn tháng 01/2023</t>
  </si>
  <si>
    <t>Chi Diệu Huyền CMTX</t>
  </si>
  <si>
    <t>Tổng tháng 02/2023</t>
  </si>
  <si>
    <t>Tồn cuối tháng 02/2023</t>
  </si>
  <si>
    <t>Vợ chồng Hùng Hường CX CMKTX</t>
  </si>
  <si>
    <t xml:space="preserve">Tồn đầu tháng </t>
  </si>
  <si>
    <t>Cụ Nhân, cụ Định UH KTX</t>
  </si>
  <si>
    <t>Anh Tùng UH KTX</t>
  </si>
  <si>
    <t>Anh Thông Uh KTX</t>
  </si>
  <si>
    <t>BÁO CÁO THU CHI NỒI CHÁO HÀ TĨNH THÁNG 03/2023</t>
  </si>
  <si>
    <t>Tuần 1 (05/03)</t>
  </si>
  <si>
    <t>Hành lá - Rau</t>
  </si>
  <si>
    <t>Bột canh</t>
  </si>
  <si>
    <t>Hạt niêm ̣ 900Gr</t>
  </si>
  <si>
    <t>Tuần 2 (12/03)</t>
  </si>
  <si>
    <t>Tuần 3 (19/03)</t>
  </si>
  <si>
    <t>Tuần 4 (26/03)</t>
  </si>
  <si>
    <t>Tổng tháng 03/2023</t>
  </si>
  <si>
    <t>Tồn cuối tháng 03/2023</t>
  </si>
  <si>
    <t>BÁO CÁO THU CHI NỒI CHÁO HÀ TĨNH THÁNG 04/2023</t>
  </si>
  <si>
    <t>Tồn đầu tháng</t>
  </si>
  <si>
    <t>T1: 05/03</t>
  </si>
  <si>
    <t>T2: 12/03</t>
  </si>
  <si>
    <t>T3: 19/03</t>
  </si>
  <si>
    <t>T4: 26/03</t>
  </si>
  <si>
    <t>Đồng nghiệp USG CMTX T4</t>
  </si>
  <si>
    <t>TV ẩn danh Uh KTX</t>
  </si>
  <si>
    <t>Cụ Nhân- cụ Định Uh KTX</t>
  </si>
  <si>
    <t>Bé Mâm Uh KTX</t>
  </si>
  <si>
    <t>Tuần 1 (02/04)</t>
  </si>
  <si>
    <t>Hành lá- rau</t>
  </si>
  <si>
    <t>bột ngọt -Kg</t>
  </si>
  <si>
    <t>Hạt nêm- Kg</t>
  </si>
  <si>
    <t>Bột canh - 900Gr</t>
  </si>
  <si>
    <t>Tuần 2 (09/04)</t>
  </si>
  <si>
    <t>Tuần 3 (16/04)</t>
  </si>
  <si>
    <t>Tổng tháng 04/2023</t>
  </si>
  <si>
    <t xml:space="preserve">T4: </t>
  </si>
  <si>
    <t>Tồn cuối tháng 04/2023</t>
  </si>
  <si>
    <t>Tồn tháng 05/2023</t>
  </si>
  <si>
    <t>BÁO CÁO THU CHI NỒI CHÁO HÀ TĨNH THÁNG 05/2023</t>
  </si>
  <si>
    <t>Đồng nghiệp USG CMTX T5</t>
  </si>
  <si>
    <t>Bé Hữu Quyết CMKTX</t>
  </si>
  <si>
    <t>Chị Diệu Huyền CMTX T5</t>
  </si>
  <si>
    <t>Chị Xuân Hà bạn Hiếu Kiêng</t>
  </si>
  <si>
    <t>Tuần 2 (14/05)</t>
  </si>
  <si>
    <t>Bình gas</t>
  </si>
  <si>
    <t>Tuần 3 (21/05)</t>
  </si>
  <si>
    <t>Tổng tháng 05/2023</t>
  </si>
  <si>
    <t>Tồn cuối tháng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</si>
</sst>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rgb="FF000000"/>
      <name val="Calibri Light"/>
      <family val="1"/>
      <scheme val="major"/>
    </font>
    <font>
      <b/>
      <sz val="12"/>
      <color indexed="8"/>
      <name val="Calibri Light"/>
      <family val="1"/>
      <scheme val="major"/>
    </font>
    <font>
      <sz val="12"/>
      <color indexed="8"/>
      <name val="Calibri Light"/>
      <family val="1"/>
      <scheme val="major"/>
    </font>
    <font>
      <sz val="12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4"/>
      <color indexed="8"/>
      <name val="Calibri Light"/>
      <family val="1"/>
      <charset val="163"/>
      <scheme val="major"/>
    </font>
    <font>
      <b/>
      <sz val="12"/>
      <color indexed="8"/>
      <name val="Calibri Light"/>
      <family val="1"/>
      <charset val="163"/>
      <scheme val="major"/>
    </font>
    <font>
      <sz val="12"/>
      <color rgb="FF000000"/>
      <name val="Calibri Light"/>
      <family val="1"/>
      <charset val="163"/>
      <scheme val="major"/>
    </font>
    <font>
      <sz val="12"/>
      <color indexed="8"/>
      <name val="Calibri Light"/>
      <family val="1"/>
      <charset val="163"/>
      <scheme val="major"/>
    </font>
    <font>
      <sz val="12"/>
      <name val="Calibri Light"/>
      <family val="1"/>
      <charset val="163"/>
      <scheme val="major"/>
    </font>
    <font>
      <sz val="12"/>
      <color theme="1"/>
      <name val="Calibri Light"/>
      <family val="1"/>
      <charset val="163"/>
      <scheme val="major"/>
    </font>
    <font>
      <b/>
      <sz val="12"/>
      <color theme="0"/>
      <name val="Calibri Light"/>
      <family val="1"/>
      <scheme val="maj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0">
    <xf numFmtId="0" fontId="0" fillId="0" borderId="0" xfId="0"/>
    <xf numFmtId="0" fontId="1" fillId="9" borderId="4" xfId="0" applyFont="1" applyFill="1" applyBorder="1"/>
    <xf numFmtId="166" fontId="1" fillId="9" borderId="4" xfId="0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/>
    <xf numFmtId="165" fontId="5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166" fontId="6" fillId="6" borderId="4" xfId="2" applyNumberFormat="1" applyFont="1" applyFill="1" applyBorder="1" applyAlignment="1">
      <alignment horizontal="center" vertical="center"/>
    </xf>
    <xf numFmtId="166" fontId="5" fillId="0" borderId="4" xfId="2" applyNumberFormat="1" applyFont="1" applyBorder="1" applyAlignment="1">
      <alignment vertical="center"/>
    </xf>
    <xf numFmtId="3" fontId="5" fillId="4" borderId="4" xfId="1" applyNumberFormat="1" applyFont="1" applyFill="1" applyBorder="1" applyAlignment="1">
      <alignment horizontal="center" vertical="center"/>
    </xf>
    <xf numFmtId="166" fontId="0" fillId="0" borderId="0" xfId="0" applyNumberFormat="1"/>
    <xf numFmtId="0" fontId="1" fillId="9" borderId="7" xfId="0" applyFont="1" applyFill="1" applyBorder="1"/>
    <xf numFmtId="0" fontId="7" fillId="0" borderId="4" xfId="0" applyFont="1" applyBorder="1"/>
    <xf numFmtId="165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166" fontId="8" fillId="0" borderId="4" xfId="2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167" fontId="8" fillId="3" borderId="4" xfId="1" applyNumberFormat="1" applyFont="1" applyFill="1" applyBorder="1" applyAlignment="1">
      <alignment horizontal="center" vertical="center"/>
    </xf>
    <xf numFmtId="3" fontId="8" fillId="3" borderId="4" xfId="1" applyNumberFormat="1" applyFont="1" applyFill="1" applyBorder="1" applyAlignment="1">
      <alignment horizontal="center" vertical="center"/>
    </xf>
    <xf numFmtId="166" fontId="8" fillId="4" borderId="4" xfId="2" applyNumberFormat="1" applyFont="1" applyFill="1" applyBorder="1" applyAlignment="1">
      <alignment vertical="center"/>
    </xf>
    <xf numFmtId="165" fontId="8" fillId="5" borderId="4" xfId="1" quotePrefix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3" fontId="9" fillId="0" borderId="4" xfId="1" applyNumberFormat="1" applyFont="1" applyBorder="1" applyAlignment="1">
      <alignment horizontal="center" vertical="center"/>
    </xf>
    <xf numFmtId="166" fontId="10" fillId="6" borderId="4" xfId="2" applyNumberFormat="1" applyFont="1" applyFill="1" applyBorder="1" applyAlignment="1">
      <alignment horizontal="center" vertical="center"/>
    </xf>
    <xf numFmtId="166" fontId="8" fillId="0" borderId="4" xfId="2" applyNumberFormat="1" applyFont="1" applyBorder="1" applyAlignment="1">
      <alignment vertical="center"/>
    </xf>
    <xf numFmtId="165" fontId="8" fillId="7" borderId="4" xfId="1" quotePrefix="1" applyNumberFormat="1" applyFont="1" applyFill="1" applyBorder="1" applyAlignment="1">
      <alignment horizontal="center" vertical="center"/>
    </xf>
    <xf numFmtId="0" fontId="11" fillId="0" borderId="4" xfId="0" applyFont="1" applyBorder="1"/>
    <xf numFmtId="166" fontId="11" fillId="0" borderId="4" xfId="3" applyNumberFormat="1" applyFont="1" applyBorder="1"/>
    <xf numFmtId="165" fontId="8" fillId="8" borderId="4" xfId="1" quotePrefix="1" applyNumberFormat="1" applyFont="1" applyFill="1" applyBorder="1" applyAlignment="1">
      <alignment horizontal="center" vertical="center"/>
    </xf>
    <xf numFmtId="165" fontId="8" fillId="6" borderId="4" xfId="1" quotePrefix="1" applyNumberFormat="1" applyFont="1" applyFill="1" applyBorder="1" applyAlignment="1">
      <alignment horizontal="center" vertical="center"/>
    </xf>
    <xf numFmtId="0" fontId="12" fillId="9" borderId="4" xfId="0" applyFont="1" applyFill="1" applyBorder="1"/>
    <xf numFmtId="166" fontId="12" fillId="9" borderId="4" xfId="0" applyNumberFormat="1" applyFont="1" applyFill="1" applyBorder="1"/>
    <xf numFmtId="165" fontId="8" fillId="4" borderId="4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166" fontId="11" fillId="0" borderId="4" xfId="0" applyNumberFormat="1" applyFont="1" applyBorder="1"/>
    <xf numFmtId="0" fontId="13" fillId="0" borderId="4" xfId="0" applyFont="1" applyBorder="1"/>
    <xf numFmtId="166" fontId="13" fillId="0" borderId="4" xfId="3" applyNumberFormat="1" applyFont="1" applyBorder="1"/>
    <xf numFmtId="165" fontId="15" fillId="0" borderId="4" xfId="1" applyNumberFormat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3" fontId="15" fillId="0" borderId="4" xfId="1" applyNumberFormat="1" applyFont="1" applyBorder="1" applyAlignment="1">
      <alignment horizontal="center" vertical="center"/>
    </xf>
    <xf numFmtId="166" fontId="15" fillId="0" borderId="4" xfId="2" applyNumberFormat="1" applyFont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/>
    </xf>
    <xf numFmtId="167" fontId="15" fillId="3" borderId="4" xfId="1" applyNumberFormat="1" applyFont="1" applyFill="1" applyBorder="1" applyAlignment="1">
      <alignment horizontal="center" vertical="center"/>
    </xf>
    <xf numFmtId="3" fontId="15" fillId="3" borderId="4" xfId="1" applyNumberFormat="1" applyFont="1" applyFill="1" applyBorder="1" applyAlignment="1">
      <alignment horizontal="center" vertical="center"/>
    </xf>
    <xf numFmtId="166" fontId="15" fillId="4" borderId="4" xfId="2" applyNumberFormat="1" applyFont="1" applyFill="1" applyBorder="1" applyAlignment="1">
      <alignment vertical="center"/>
    </xf>
    <xf numFmtId="165" fontId="15" fillId="5" borderId="4" xfId="1" quotePrefix="1" applyNumberFormat="1" applyFont="1" applyFill="1" applyBorder="1" applyAlignment="1">
      <alignment horizontal="center" vertical="center"/>
    </xf>
    <xf numFmtId="0" fontId="16" fillId="0" borderId="4" xfId="0" applyFont="1" applyBorder="1"/>
    <xf numFmtId="0" fontId="17" fillId="0" borderId="4" xfId="1" applyFont="1" applyBorder="1" applyAlignment="1">
      <alignment horizontal="center" vertical="center"/>
    </xf>
    <xf numFmtId="3" fontId="17" fillId="0" borderId="4" xfId="1" applyNumberFormat="1" applyFont="1" applyBorder="1" applyAlignment="1">
      <alignment horizontal="center" vertical="center"/>
    </xf>
    <xf numFmtId="166" fontId="18" fillId="6" borderId="4" xfId="2" applyNumberFormat="1" applyFont="1" applyFill="1" applyBorder="1" applyAlignment="1">
      <alignment horizontal="center" vertical="center"/>
    </xf>
    <xf numFmtId="166" fontId="15" fillId="0" borderId="4" xfId="2" applyNumberFormat="1" applyFont="1" applyBorder="1" applyAlignment="1">
      <alignment vertical="center"/>
    </xf>
    <xf numFmtId="0" fontId="19" fillId="0" borderId="4" xfId="0" applyFont="1" applyBorder="1"/>
    <xf numFmtId="166" fontId="19" fillId="0" borderId="4" xfId="3" applyNumberFormat="1" applyFont="1" applyBorder="1"/>
    <xf numFmtId="165" fontId="15" fillId="8" borderId="4" xfId="1" quotePrefix="1" applyNumberFormat="1" applyFont="1" applyFill="1" applyBorder="1" applyAlignment="1">
      <alignment horizontal="center" vertical="center"/>
    </xf>
    <xf numFmtId="165" fontId="15" fillId="6" borderId="4" xfId="1" quotePrefix="1" applyNumberFormat="1" applyFont="1" applyFill="1" applyBorder="1" applyAlignment="1">
      <alignment horizontal="center" vertical="center"/>
    </xf>
    <xf numFmtId="165" fontId="15" fillId="4" borderId="4" xfId="1" applyNumberFormat="1" applyFont="1" applyFill="1" applyBorder="1" applyAlignment="1">
      <alignment horizontal="center" vertical="center"/>
    </xf>
    <xf numFmtId="165" fontId="15" fillId="4" borderId="2" xfId="1" applyNumberFormat="1" applyFont="1" applyFill="1" applyBorder="1" applyAlignment="1">
      <alignment horizontal="center" vertical="center"/>
    </xf>
    <xf numFmtId="3" fontId="15" fillId="4" borderId="2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20" fillId="8" borderId="4" xfId="1" quotePrefix="1" applyNumberFormat="1" applyFont="1" applyFill="1" applyBorder="1" applyAlignment="1">
      <alignment horizontal="center" vertical="center"/>
    </xf>
    <xf numFmtId="0" fontId="21" fillId="0" borderId="4" xfId="0" applyFont="1" applyBorder="1"/>
    <xf numFmtId="166" fontId="21" fillId="0" borderId="4" xfId="3" applyNumberFormat="1" applyFont="1" applyBorder="1"/>
    <xf numFmtId="0" fontId="11" fillId="0" borderId="6" xfId="0" applyFont="1" applyBorder="1"/>
    <xf numFmtId="166" fontId="11" fillId="0" borderId="6" xfId="3" applyNumberFormat="1" applyFont="1" applyBorder="1"/>
    <xf numFmtId="166" fontId="10" fillId="6" borderId="6" xfId="2" applyNumberFormat="1" applyFont="1" applyFill="1" applyBorder="1" applyAlignment="1">
      <alignment horizontal="center" vertical="center"/>
    </xf>
    <xf numFmtId="166" fontId="8" fillId="0" borderId="6" xfId="2" applyNumberFormat="1" applyFont="1" applyBorder="1" applyAlignment="1">
      <alignment vertical="center"/>
    </xf>
    <xf numFmtId="167" fontId="5" fillId="3" borderId="4" xfId="1" applyNumberFormat="1" applyFont="1" applyFill="1" applyBorder="1" applyAlignment="1">
      <alignment horizontal="center" vertical="center"/>
    </xf>
    <xf numFmtId="3" fontId="5" fillId="3" borderId="4" xfId="1" applyNumberFormat="1" applyFont="1" applyFill="1" applyBorder="1" applyAlignment="1">
      <alignment horizontal="center" vertical="center"/>
    </xf>
    <xf numFmtId="166" fontId="5" fillId="4" borderId="4" xfId="2" applyNumberFormat="1" applyFont="1" applyFill="1" applyBorder="1" applyAlignment="1">
      <alignment vertical="center"/>
    </xf>
    <xf numFmtId="0" fontId="22" fillId="0" borderId="4" xfId="0" applyFont="1" applyBorder="1"/>
    <xf numFmtId="0" fontId="23" fillId="0" borderId="4" xfId="1" applyFont="1" applyBorder="1" applyAlignment="1">
      <alignment horizontal="center" vertical="center"/>
    </xf>
    <xf numFmtId="3" fontId="23" fillId="0" borderId="4" xfId="1" applyNumberFormat="1" applyFont="1" applyBorder="1" applyAlignment="1">
      <alignment horizontal="center" vertical="center"/>
    </xf>
    <xf numFmtId="166" fontId="21" fillId="0" borderId="4" xfId="0" applyNumberFormat="1" applyFont="1" applyBorder="1"/>
    <xf numFmtId="165" fontId="5" fillId="5" borderId="4" xfId="1" quotePrefix="1" applyNumberFormat="1" applyFont="1" applyFill="1" applyBorder="1" applyAlignment="1">
      <alignment horizontal="center" vertical="center"/>
    </xf>
    <xf numFmtId="0" fontId="24" fillId="0" borderId="4" xfId="0" applyFont="1" applyBorder="1"/>
    <xf numFmtId="166" fontId="24" fillId="0" borderId="4" xfId="3" applyNumberFormat="1" applyFont="1" applyBorder="1"/>
    <xf numFmtId="166" fontId="24" fillId="0" borderId="4" xfId="0" applyNumberFormat="1" applyFont="1" applyBorder="1"/>
    <xf numFmtId="0" fontId="25" fillId="0" borderId="5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1" fillId="0" borderId="4" xfId="0" applyFont="1" applyBorder="1"/>
    <xf numFmtId="165" fontId="5" fillId="8" borderId="4" xfId="1" quotePrefix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166" fontId="10" fillId="8" borderId="4" xfId="2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top" wrapText="1"/>
    </xf>
    <xf numFmtId="165" fontId="8" fillId="2" borderId="4" xfId="1" applyNumberFormat="1" applyFont="1" applyFill="1" applyBorder="1" applyAlignment="1">
      <alignment horizontal="center" vertical="center"/>
    </xf>
    <xf numFmtId="166" fontId="5" fillId="4" borderId="4" xfId="2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6" fontId="5" fillId="11" borderId="4" xfId="2" applyNumberFormat="1" applyFont="1" applyFill="1" applyBorder="1" applyAlignment="1">
      <alignment vertical="center"/>
    </xf>
    <xf numFmtId="166" fontId="8" fillId="0" borderId="1" xfId="2" applyNumberFormat="1" applyFont="1" applyBorder="1" applyAlignment="1">
      <alignment horizontal="center" vertical="center"/>
    </xf>
    <xf numFmtId="166" fontId="8" fillId="0" borderId="3" xfId="2" applyNumberFormat="1" applyFont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 vertical="center"/>
    </xf>
    <xf numFmtId="165" fontId="14" fillId="2" borderId="3" xfId="1" applyNumberFormat="1" applyFont="1" applyFill="1" applyBorder="1" applyAlignment="1">
      <alignment horizontal="center" vertical="center"/>
    </xf>
    <xf numFmtId="166" fontId="15" fillId="10" borderId="5" xfId="2" applyNumberFormat="1" applyFont="1" applyFill="1" applyBorder="1" applyAlignment="1">
      <alignment horizontal="center" vertical="center"/>
    </xf>
    <xf numFmtId="166" fontId="15" fillId="10" borderId="6" xfId="2" applyNumberFormat="1" applyFont="1" applyFill="1" applyBorder="1" applyAlignment="1">
      <alignment horizontal="center" vertical="center"/>
    </xf>
    <xf numFmtId="166" fontId="15" fillId="7" borderId="5" xfId="2" applyNumberFormat="1" applyFont="1" applyFill="1" applyBorder="1" applyAlignment="1">
      <alignment horizontal="center" vertical="center"/>
    </xf>
    <xf numFmtId="166" fontId="15" fillId="7" borderId="6" xfId="2" applyNumberFormat="1" applyFont="1" applyFill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/>
    </xf>
    <xf numFmtId="165" fontId="15" fillId="4" borderId="3" xfId="1" applyNumberFormat="1" applyFont="1" applyFill="1" applyBorder="1" applyAlignment="1">
      <alignment horizontal="center" vertical="center"/>
    </xf>
    <xf numFmtId="166" fontId="15" fillId="11" borderId="1" xfId="2" applyNumberFormat="1" applyFont="1" applyFill="1" applyBorder="1" applyAlignment="1">
      <alignment vertical="center"/>
    </xf>
    <xf numFmtId="166" fontId="15" fillId="11" borderId="3" xfId="2" applyNumberFormat="1" applyFont="1" applyFill="1" applyBorder="1" applyAlignment="1">
      <alignment vertical="center"/>
    </xf>
    <xf numFmtId="166" fontId="15" fillId="0" borderId="1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8" fillId="4" borderId="4" xfId="2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166" fontId="8" fillId="11" borderId="4" xfId="2" applyNumberFormat="1" applyFont="1" applyFill="1" applyBorder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3" workbookViewId="0">
      <selection activeCell="I7" sqref="I7"/>
    </sheetView>
  </sheetViews>
  <sheetFormatPr defaultRowHeight="15" x14ac:dyDescent="0.25"/>
  <cols>
    <col min="1" max="1" width="21.7109375" bestFit="1" customWidth="1"/>
    <col min="2" max="2" width="23.140625" customWidth="1"/>
    <col min="4" max="5" width="9.85546875" bestFit="1" customWidth="1"/>
    <col min="6" max="6" width="11.5703125" bestFit="1" customWidth="1"/>
    <col min="7" max="7" width="11.42578125" customWidth="1"/>
    <col min="8" max="8" width="14.85546875" bestFit="1" customWidth="1"/>
    <col min="9" max="9" width="10.7109375" customWidth="1"/>
  </cols>
  <sheetData>
    <row r="1" spans="1:11" ht="15.75" x14ac:dyDescent="0.25">
      <c r="A1" s="88" t="s">
        <v>36</v>
      </c>
      <c r="B1" s="88"/>
      <c r="C1" s="88"/>
      <c r="D1" s="88"/>
      <c r="E1" s="88"/>
      <c r="F1" s="88"/>
      <c r="G1" s="88"/>
      <c r="H1" s="88"/>
      <c r="I1" s="5"/>
      <c r="J1" s="5"/>
      <c r="K1" s="5"/>
    </row>
    <row r="2" spans="1:11" ht="15.75" x14ac:dyDescent="0.25">
      <c r="A2" s="14" t="s">
        <v>0</v>
      </c>
      <c r="B2" s="15" t="s">
        <v>1</v>
      </c>
      <c r="C2" s="15" t="s">
        <v>2</v>
      </c>
      <c r="D2" s="16" t="s">
        <v>3</v>
      </c>
      <c r="E2" s="92" t="s">
        <v>4</v>
      </c>
      <c r="F2" s="93"/>
      <c r="G2" s="17" t="s">
        <v>5</v>
      </c>
      <c r="H2" s="18" t="s">
        <v>6</v>
      </c>
      <c r="I2" s="5"/>
      <c r="J2" s="5"/>
      <c r="K2" s="5"/>
    </row>
    <row r="3" spans="1:11" ht="15.75" x14ac:dyDescent="0.25">
      <c r="A3" s="14"/>
      <c r="B3" s="15"/>
      <c r="C3" s="15"/>
      <c r="D3" s="16"/>
      <c r="E3" s="17" t="s">
        <v>7</v>
      </c>
      <c r="F3" s="17" t="s">
        <v>8</v>
      </c>
      <c r="G3" s="17"/>
      <c r="H3" s="18"/>
      <c r="I3" s="5"/>
      <c r="J3" s="5"/>
      <c r="K3" s="5"/>
    </row>
    <row r="4" spans="1:11" ht="15.75" x14ac:dyDescent="0.25">
      <c r="A4" s="19" t="s">
        <v>35</v>
      </c>
      <c r="B4" s="19"/>
      <c r="C4" s="19"/>
      <c r="D4" s="20"/>
      <c r="E4" s="19"/>
      <c r="F4" s="19"/>
      <c r="G4" s="19"/>
      <c r="H4" s="21">
        <v>12935700</v>
      </c>
      <c r="I4" s="5"/>
      <c r="J4" s="5"/>
      <c r="K4" s="5"/>
    </row>
    <row r="5" spans="1:11" ht="15.75" x14ac:dyDescent="0.25">
      <c r="A5" s="75">
        <v>44896</v>
      </c>
      <c r="B5" s="71" t="s">
        <v>26</v>
      </c>
      <c r="C5" s="72"/>
      <c r="D5" s="73"/>
      <c r="E5" s="8">
        <v>500000</v>
      </c>
      <c r="F5" s="8"/>
      <c r="G5" s="8"/>
      <c r="H5" s="26">
        <f t="shared" ref="H5:H13" si="0">H4+E5+F5-G5</f>
        <v>13435700</v>
      </c>
      <c r="I5" s="5"/>
      <c r="J5" s="5"/>
      <c r="K5" s="5"/>
    </row>
    <row r="6" spans="1:11" ht="15.75" x14ac:dyDescent="0.25">
      <c r="A6" s="75">
        <v>45279</v>
      </c>
      <c r="B6" s="71" t="s">
        <v>61</v>
      </c>
      <c r="C6" s="72"/>
      <c r="D6" s="73"/>
      <c r="E6" s="8">
        <v>500000</v>
      </c>
      <c r="F6" s="8"/>
      <c r="G6" s="8"/>
      <c r="H6" s="26">
        <f t="shared" si="0"/>
        <v>13935700</v>
      </c>
      <c r="I6" s="5"/>
      <c r="J6" s="5"/>
      <c r="K6" s="5"/>
    </row>
    <row r="7" spans="1:11" ht="47.25" x14ac:dyDescent="0.25">
      <c r="A7" s="83"/>
      <c r="B7" s="87" t="s">
        <v>37</v>
      </c>
      <c r="C7" s="72"/>
      <c r="D7" s="73"/>
      <c r="E7" s="8"/>
      <c r="F7" s="8">
        <v>1000000</v>
      </c>
      <c r="G7" s="8"/>
      <c r="H7" s="26">
        <f t="shared" si="0"/>
        <v>14935700</v>
      </c>
      <c r="I7" s="5"/>
      <c r="J7" s="5"/>
      <c r="K7" s="5"/>
    </row>
    <row r="8" spans="1:11" ht="15.75" x14ac:dyDescent="0.25">
      <c r="A8" s="79" t="s">
        <v>48</v>
      </c>
      <c r="B8" s="71" t="s">
        <v>49</v>
      </c>
      <c r="C8" s="76">
        <v>6</v>
      </c>
      <c r="D8" s="77">
        <v>130000</v>
      </c>
      <c r="E8" s="78"/>
      <c r="F8" s="8"/>
      <c r="G8" s="8">
        <f t="shared" ref="G8:G13" si="1">C8*D8</f>
        <v>780000</v>
      </c>
      <c r="H8" s="26">
        <f t="shared" si="0"/>
        <v>14155700</v>
      </c>
      <c r="I8" s="5"/>
      <c r="J8" s="5"/>
      <c r="K8" s="5"/>
    </row>
    <row r="9" spans="1:11" ht="15.75" x14ac:dyDescent="0.25">
      <c r="A9" s="80"/>
      <c r="B9" s="71" t="s">
        <v>14</v>
      </c>
      <c r="C9" s="76">
        <v>6</v>
      </c>
      <c r="D9" s="77">
        <v>17000</v>
      </c>
      <c r="E9" s="78"/>
      <c r="F9" s="8"/>
      <c r="G9" s="8">
        <f t="shared" si="1"/>
        <v>102000</v>
      </c>
      <c r="H9" s="26">
        <f t="shared" si="0"/>
        <v>14053700</v>
      </c>
      <c r="I9" s="5"/>
      <c r="J9" s="5"/>
      <c r="K9" s="5"/>
    </row>
    <row r="10" spans="1:11" ht="15.75" x14ac:dyDescent="0.25">
      <c r="A10" s="80"/>
      <c r="B10" s="71" t="s">
        <v>13</v>
      </c>
      <c r="C10" s="76">
        <v>3</v>
      </c>
      <c r="D10" s="77">
        <v>12000</v>
      </c>
      <c r="E10" s="78"/>
      <c r="F10" s="8"/>
      <c r="G10" s="8">
        <f t="shared" si="1"/>
        <v>36000</v>
      </c>
      <c r="H10" s="26">
        <f t="shared" si="0"/>
        <v>14017700</v>
      </c>
      <c r="I10" s="5"/>
      <c r="J10" s="5"/>
      <c r="K10" s="5"/>
    </row>
    <row r="11" spans="1:11" ht="15.75" x14ac:dyDescent="0.25">
      <c r="A11" s="80"/>
      <c r="B11" s="71" t="s">
        <v>50</v>
      </c>
      <c r="C11" s="76">
        <v>1</v>
      </c>
      <c r="D11" s="77">
        <v>80000</v>
      </c>
      <c r="E11" s="78"/>
      <c r="F11" s="8"/>
      <c r="G11" s="8">
        <f t="shared" si="1"/>
        <v>80000</v>
      </c>
      <c r="H11" s="26">
        <f t="shared" si="0"/>
        <v>13937700</v>
      </c>
      <c r="I11" s="5"/>
      <c r="J11" s="5"/>
      <c r="K11" s="5"/>
    </row>
    <row r="12" spans="1:11" ht="15.75" x14ac:dyDescent="0.25">
      <c r="A12" s="80"/>
      <c r="B12" s="71" t="s">
        <v>9</v>
      </c>
      <c r="C12" s="76">
        <v>12</v>
      </c>
      <c r="D12" s="77">
        <v>0</v>
      </c>
      <c r="E12" s="78"/>
      <c r="F12" s="8"/>
      <c r="G12" s="8">
        <f t="shared" si="1"/>
        <v>0</v>
      </c>
      <c r="H12" s="26">
        <f t="shared" si="0"/>
        <v>13937700</v>
      </c>
      <c r="I12" s="82" t="s">
        <v>51</v>
      </c>
      <c r="J12" s="5"/>
      <c r="K12" s="5"/>
    </row>
    <row r="13" spans="1:11" ht="15.75" x14ac:dyDescent="0.25">
      <c r="A13" s="81"/>
      <c r="B13" s="71" t="s">
        <v>52</v>
      </c>
      <c r="C13" s="76">
        <v>1</v>
      </c>
      <c r="D13" s="77">
        <v>370000</v>
      </c>
      <c r="E13" s="78"/>
      <c r="F13" s="8"/>
      <c r="G13" s="8">
        <f t="shared" si="1"/>
        <v>370000</v>
      </c>
      <c r="H13" s="26">
        <f t="shared" si="0"/>
        <v>13567700</v>
      </c>
      <c r="I13" s="5"/>
      <c r="J13" s="1"/>
      <c r="K13" s="2"/>
    </row>
    <row r="14" spans="1:11" ht="15.75" x14ac:dyDescent="0.25">
      <c r="A14" s="81"/>
      <c r="B14" s="71"/>
      <c r="C14" s="76"/>
      <c r="D14" s="77"/>
      <c r="E14" s="78"/>
      <c r="F14" s="8"/>
      <c r="G14" s="8"/>
      <c r="H14" s="21">
        <f t="shared" ref="H14:H26" si="2">H13+E14+F14-G14</f>
        <v>13567700</v>
      </c>
      <c r="I14" s="5"/>
      <c r="J14" s="1"/>
      <c r="K14" s="2"/>
    </row>
    <row r="15" spans="1:11" ht="15.75" x14ac:dyDescent="0.25">
      <c r="A15" s="81" t="s">
        <v>53</v>
      </c>
      <c r="B15" s="71" t="s">
        <v>54</v>
      </c>
      <c r="C15" s="76">
        <v>6</v>
      </c>
      <c r="D15" s="77">
        <v>130000</v>
      </c>
      <c r="E15" s="78"/>
      <c r="F15" s="8"/>
      <c r="G15" s="8">
        <f t="shared" ref="G15:G26" si="3">C15*D15</f>
        <v>780000</v>
      </c>
      <c r="H15" s="26">
        <f t="shared" si="2"/>
        <v>12787700</v>
      </c>
      <c r="I15" s="5"/>
      <c r="J15" s="1"/>
      <c r="K15" s="2"/>
    </row>
    <row r="16" spans="1:11" ht="15.75" x14ac:dyDescent="0.25">
      <c r="A16" s="81"/>
      <c r="B16" s="71" t="s">
        <v>14</v>
      </c>
      <c r="C16" s="76">
        <v>6</v>
      </c>
      <c r="D16" s="77">
        <v>15000</v>
      </c>
      <c r="E16" s="78"/>
      <c r="F16" s="8"/>
      <c r="G16" s="8">
        <f t="shared" si="3"/>
        <v>90000</v>
      </c>
      <c r="H16" s="26">
        <f t="shared" si="2"/>
        <v>12697700</v>
      </c>
      <c r="I16" s="5"/>
      <c r="J16" s="1"/>
      <c r="K16" s="2"/>
    </row>
    <row r="17" spans="1:11" ht="15.75" x14ac:dyDescent="0.25">
      <c r="A17" s="81"/>
      <c r="B17" s="71" t="s">
        <v>13</v>
      </c>
      <c r="C17" s="76">
        <v>3</v>
      </c>
      <c r="D17" s="77">
        <v>15000</v>
      </c>
      <c r="E17" s="78"/>
      <c r="F17" s="8"/>
      <c r="G17" s="8">
        <f t="shared" si="3"/>
        <v>45000</v>
      </c>
      <c r="H17" s="26">
        <f t="shared" si="2"/>
        <v>12652700</v>
      </c>
      <c r="I17" s="5"/>
      <c r="J17" s="1"/>
      <c r="K17" s="2"/>
    </row>
    <row r="18" spans="1:11" ht="15.75" x14ac:dyDescent="0.25">
      <c r="A18" s="81"/>
      <c r="B18" s="71" t="s">
        <v>55</v>
      </c>
      <c r="C18" s="76">
        <v>1</v>
      </c>
      <c r="D18" s="77">
        <v>80000</v>
      </c>
      <c r="E18" s="78"/>
      <c r="F18" s="8"/>
      <c r="G18" s="8">
        <f t="shared" si="3"/>
        <v>80000</v>
      </c>
      <c r="H18" s="26">
        <f t="shared" si="2"/>
        <v>12572700</v>
      </c>
      <c r="I18" s="5"/>
      <c r="J18" s="1"/>
      <c r="K18" s="2"/>
    </row>
    <row r="19" spans="1:11" ht="15.75" x14ac:dyDescent="0.25">
      <c r="A19" s="81"/>
      <c r="B19" s="71" t="s">
        <v>9</v>
      </c>
      <c r="C19" s="76">
        <v>8</v>
      </c>
      <c r="D19" s="77">
        <v>0</v>
      </c>
      <c r="E19" s="78"/>
      <c r="F19" s="8"/>
      <c r="G19" s="8">
        <f t="shared" si="3"/>
        <v>0</v>
      </c>
      <c r="H19" s="26">
        <f t="shared" si="2"/>
        <v>12572700</v>
      </c>
      <c r="I19" s="82" t="s">
        <v>51</v>
      </c>
      <c r="J19" s="1"/>
      <c r="K19" s="2"/>
    </row>
    <row r="20" spans="1:11" ht="15.75" x14ac:dyDescent="0.25">
      <c r="A20" s="81"/>
      <c r="B20" s="71" t="s">
        <v>9</v>
      </c>
      <c r="C20" s="76">
        <v>4</v>
      </c>
      <c r="D20" s="77">
        <v>13000</v>
      </c>
      <c r="E20" s="78"/>
      <c r="F20" s="8"/>
      <c r="G20" s="8">
        <f t="shared" si="3"/>
        <v>52000</v>
      </c>
      <c r="H20" s="26">
        <f t="shared" si="2"/>
        <v>12520700</v>
      </c>
      <c r="I20" s="5"/>
      <c r="J20" s="1"/>
      <c r="K20" s="2"/>
    </row>
    <row r="21" spans="1:11" ht="15.75" x14ac:dyDescent="0.25">
      <c r="A21" s="81"/>
      <c r="B21" s="71"/>
      <c r="C21" s="76"/>
      <c r="D21" s="77"/>
      <c r="E21" s="78"/>
      <c r="F21" s="8"/>
      <c r="G21" s="8">
        <f t="shared" si="3"/>
        <v>0</v>
      </c>
      <c r="H21" s="21">
        <f t="shared" si="2"/>
        <v>12520700</v>
      </c>
      <c r="I21" s="5"/>
      <c r="J21" s="1"/>
      <c r="K21" s="2"/>
    </row>
    <row r="22" spans="1:11" ht="15.75" x14ac:dyDescent="0.25">
      <c r="A22" s="81" t="s">
        <v>56</v>
      </c>
      <c r="B22" s="71" t="s">
        <v>57</v>
      </c>
      <c r="C22" s="76">
        <v>6</v>
      </c>
      <c r="D22" s="77">
        <v>130000</v>
      </c>
      <c r="E22" s="78"/>
      <c r="F22" s="8"/>
      <c r="G22" s="8">
        <f t="shared" si="3"/>
        <v>780000</v>
      </c>
      <c r="H22" s="26">
        <f t="shared" si="2"/>
        <v>11740700</v>
      </c>
      <c r="I22" s="5"/>
      <c r="J22" s="1"/>
      <c r="K22" s="2"/>
    </row>
    <row r="23" spans="1:11" ht="15.75" x14ac:dyDescent="0.25">
      <c r="A23" s="81"/>
      <c r="B23" s="71" t="s">
        <v>14</v>
      </c>
      <c r="C23" s="76">
        <v>6</v>
      </c>
      <c r="D23" s="77">
        <v>13000</v>
      </c>
      <c r="E23" s="78"/>
      <c r="F23" s="8"/>
      <c r="G23" s="8">
        <f t="shared" si="3"/>
        <v>78000</v>
      </c>
      <c r="H23" s="26">
        <f t="shared" si="2"/>
        <v>11662700</v>
      </c>
      <c r="I23" s="5"/>
      <c r="J23" s="1"/>
      <c r="K23" s="2"/>
    </row>
    <row r="24" spans="1:11" ht="15.75" x14ac:dyDescent="0.25">
      <c r="A24" s="81"/>
      <c r="B24" s="71" t="s">
        <v>13</v>
      </c>
      <c r="C24" s="76">
        <v>3</v>
      </c>
      <c r="D24" s="77">
        <v>15000</v>
      </c>
      <c r="E24" s="78"/>
      <c r="F24" s="8"/>
      <c r="G24" s="8">
        <f t="shared" si="3"/>
        <v>45000</v>
      </c>
      <c r="H24" s="26">
        <f t="shared" si="2"/>
        <v>11617700</v>
      </c>
      <c r="I24" s="5"/>
      <c r="J24" s="1"/>
      <c r="K24" s="2"/>
    </row>
    <row r="25" spans="1:11" ht="15.75" x14ac:dyDescent="0.25">
      <c r="A25" s="81"/>
      <c r="B25" s="71" t="s">
        <v>9</v>
      </c>
      <c r="C25" s="76">
        <v>12</v>
      </c>
      <c r="D25" s="77">
        <v>13000</v>
      </c>
      <c r="E25" s="78"/>
      <c r="F25" s="8"/>
      <c r="G25" s="8">
        <f t="shared" si="3"/>
        <v>156000</v>
      </c>
      <c r="H25" s="26">
        <f t="shared" si="2"/>
        <v>11461700</v>
      </c>
      <c r="I25" s="5"/>
      <c r="J25" s="1"/>
      <c r="K25" s="2"/>
    </row>
    <row r="26" spans="1:11" ht="15.75" x14ac:dyDescent="0.25">
      <c r="A26" s="81"/>
      <c r="B26" s="71" t="s">
        <v>55</v>
      </c>
      <c r="C26" s="76">
        <v>1</v>
      </c>
      <c r="D26" s="77">
        <v>90000</v>
      </c>
      <c r="E26" s="78"/>
      <c r="F26" s="8"/>
      <c r="G26" s="8">
        <f t="shared" si="3"/>
        <v>90000</v>
      </c>
      <c r="H26" s="26">
        <f t="shared" si="2"/>
        <v>11371700</v>
      </c>
      <c r="I26" s="5"/>
      <c r="J26" s="1"/>
      <c r="K26" s="2"/>
    </row>
    <row r="27" spans="1:11" ht="15.75" x14ac:dyDescent="0.25">
      <c r="A27" s="60" t="s">
        <v>44</v>
      </c>
      <c r="B27" s="6"/>
      <c r="C27" s="6"/>
      <c r="D27" s="7"/>
      <c r="E27" s="9">
        <f>SUM(E5:E13)</f>
        <v>1000000</v>
      </c>
      <c r="F27" s="9">
        <f>SUM(F5:F13)</f>
        <v>1000000</v>
      </c>
      <c r="G27" s="89">
        <f>SUM(G8:G26)</f>
        <v>3564000</v>
      </c>
      <c r="H27" s="89">
        <f>H4+E28-G27</f>
        <v>11371700</v>
      </c>
      <c r="I27" s="5"/>
      <c r="J27" s="5"/>
      <c r="K27" s="5"/>
    </row>
    <row r="28" spans="1:11" ht="15.75" x14ac:dyDescent="0.25">
      <c r="A28" s="90" t="s">
        <v>45</v>
      </c>
      <c r="B28" s="90"/>
      <c r="C28" s="60"/>
      <c r="D28" s="10"/>
      <c r="E28" s="91">
        <f>E27+F27</f>
        <v>2000000</v>
      </c>
      <c r="F28" s="91"/>
      <c r="G28" s="89"/>
      <c r="H28" s="89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mergeCells count="6">
    <mergeCell ref="A1:H1"/>
    <mergeCell ref="G27:G28"/>
    <mergeCell ref="H27:H28"/>
    <mergeCell ref="A28:B28"/>
    <mergeCell ref="E28:F28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5" sqref="H5"/>
    </sheetView>
  </sheetViews>
  <sheetFormatPr defaultRowHeight="15" x14ac:dyDescent="0.25"/>
  <cols>
    <col min="1" max="1" width="21.7109375" customWidth="1"/>
    <col min="2" max="2" width="30.85546875" customWidth="1"/>
    <col min="3" max="3" width="11.7109375" style="3" customWidth="1"/>
    <col min="4" max="4" width="14.5703125" style="4" customWidth="1"/>
    <col min="5" max="6" width="15" customWidth="1"/>
    <col min="7" max="7" width="15.28515625" customWidth="1"/>
    <col min="8" max="8" width="18" customWidth="1"/>
    <col min="11" max="11" width="11.7109375" customWidth="1"/>
  </cols>
  <sheetData>
    <row r="1" spans="1:11" ht="18.75" x14ac:dyDescent="0.25">
      <c r="A1" s="94" t="s">
        <v>46</v>
      </c>
      <c r="B1" s="95"/>
      <c r="C1" s="95"/>
      <c r="D1" s="95"/>
      <c r="E1" s="95"/>
      <c r="F1" s="95"/>
      <c r="G1" s="95"/>
      <c r="H1" s="96"/>
    </row>
    <row r="2" spans="1:11" ht="15.75" x14ac:dyDescent="0.25">
      <c r="A2" s="39" t="s">
        <v>0</v>
      </c>
      <c r="B2" s="40" t="s">
        <v>1</v>
      </c>
      <c r="C2" s="40" t="s">
        <v>2</v>
      </c>
      <c r="D2" s="41" t="s">
        <v>3</v>
      </c>
      <c r="E2" s="105" t="s">
        <v>4</v>
      </c>
      <c r="F2" s="106"/>
      <c r="G2" s="42" t="s">
        <v>5</v>
      </c>
      <c r="H2" s="43" t="s">
        <v>6</v>
      </c>
    </row>
    <row r="3" spans="1:11" ht="15.75" x14ac:dyDescent="0.25">
      <c r="A3" s="39"/>
      <c r="B3" s="40"/>
      <c r="C3" s="40"/>
      <c r="D3" s="41"/>
      <c r="E3" s="42" t="s">
        <v>7</v>
      </c>
      <c r="F3" s="42" t="s">
        <v>8</v>
      </c>
      <c r="G3" s="42"/>
      <c r="H3" s="43"/>
    </row>
    <row r="4" spans="1:11" ht="15.75" x14ac:dyDescent="0.25">
      <c r="A4" s="44" t="s">
        <v>47</v>
      </c>
      <c r="B4" s="44"/>
      <c r="C4" s="44"/>
      <c r="D4" s="45"/>
      <c r="E4" s="44"/>
      <c r="F4" s="44"/>
      <c r="G4" s="44"/>
      <c r="H4" s="46">
        <v>11371700</v>
      </c>
    </row>
    <row r="5" spans="1:11" ht="15.75" x14ac:dyDescent="0.25">
      <c r="A5" s="47" t="s">
        <v>58</v>
      </c>
      <c r="B5" s="48" t="s">
        <v>59</v>
      </c>
      <c r="C5" s="49"/>
      <c r="D5" s="50"/>
      <c r="E5" s="51">
        <v>1500000</v>
      </c>
      <c r="F5" s="51"/>
      <c r="G5" s="51"/>
      <c r="H5" s="52">
        <f>H4+E5+F5-G5</f>
        <v>12871700</v>
      </c>
    </row>
    <row r="6" spans="1:11" ht="15.75" x14ac:dyDescent="0.25">
      <c r="A6" s="47">
        <v>44934</v>
      </c>
      <c r="B6" s="48" t="s">
        <v>60</v>
      </c>
      <c r="C6" s="49"/>
      <c r="D6" s="50"/>
      <c r="E6" s="51"/>
      <c r="F6" s="51">
        <v>2400000</v>
      </c>
      <c r="G6" s="51"/>
      <c r="H6" s="52">
        <f t="shared" ref="H6:H17" si="0">H5+E6+F6-G6</f>
        <v>15271700</v>
      </c>
    </row>
    <row r="7" spans="1:11" ht="15.75" x14ac:dyDescent="0.25">
      <c r="A7" s="47">
        <v>44935</v>
      </c>
      <c r="B7" s="48" t="s">
        <v>61</v>
      </c>
      <c r="C7" s="49"/>
      <c r="D7" s="50"/>
      <c r="E7" s="51">
        <v>500000</v>
      </c>
      <c r="F7" s="51"/>
      <c r="G7" s="51"/>
      <c r="H7" s="52">
        <f>H6+E7+F7-G7</f>
        <v>15771700</v>
      </c>
    </row>
    <row r="8" spans="1:11" ht="15.75" x14ac:dyDescent="0.25">
      <c r="A8" s="47"/>
      <c r="B8" s="48" t="s">
        <v>62</v>
      </c>
      <c r="C8" s="49"/>
      <c r="D8" s="50"/>
      <c r="E8" s="51"/>
      <c r="F8" s="51">
        <v>1000000</v>
      </c>
      <c r="G8" s="51"/>
      <c r="H8" s="52">
        <f t="shared" ref="H8:H12" si="1">H7+E8+F8-G8</f>
        <v>16771700</v>
      </c>
    </row>
    <row r="9" spans="1:11" ht="15.75" x14ac:dyDescent="0.25">
      <c r="A9" s="47">
        <v>44951</v>
      </c>
      <c r="B9" s="48" t="s">
        <v>63</v>
      </c>
      <c r="C9" s="49"/>
      <c r="D9" s="50"/>
      <c r="E9" s="51"/>
      <c r="F9" s="51">
        <v>500000</v>
      </c>
      <c r="G9" s="51"/>
      <c r="H9" s="52">
        <f t="shared" si="1"/>
        <v>17271700</v>
      </c>
    </row>
    <row r="10" spans="1:11" ht="15.75" x14ac:dyDescent="0.25">
      <c r="A10" s="47"/>
      <c r="B10" s="48"/>
      <c r="C10" s="49"/>
      <c r="D10" s="50"/>
      <c r="E10" s="51"/>
      <c r="F10" s="51"/>
      <c r="G10" s="51"/>
      <c r="H10" s="52">
        <f t="shared" si="1"/>
        <v>17271700</v>
      </c>
    </row>
    <row r="11" spans="1:11" ht="15.75" x14ac:dyDescent="0.25">
      <c r="A11" s="47"/>
      <c r="B11" s="71" t="s">
        <v>38</v>
      </c>
      <c r="C11" s="76">
        <v>2</v>
      </c>
      <c r="D11" s="77">
        <v>700000</v>
      </c>
      <c r="E11" s="78"/>
      <c r="F11" s="8"/>
      <c r="G11" s="8">
        <f>C11*D11</f>
        <v>1400000</v>
      </c>
      <c r="H11" s="52">
        <f t="shared" si="1"/>
        <v>15871700</v>
      </c>
    </row>
    <row r="12" spans="1:11" ht="15.75" x14ac:dyDescent="0.25">
      <c r="A12" s="55" t="s">
        <v>64</v>
      </c>
      <c r="B12" s="71" t="s">
        <v>39</v>
      </c>
      <c r="C12" s="76">
        <v>1</v>
      </c>
      <c r="D12" s="77">
        <v>200000</v>
      </c>
      <c r="E12" s="78"/>
      <c r="F12" s="8"/>
      <c r="G12" s="8">
        <f t="shared" ref="G12:G16" si="2">C12*D12</f>
        <v>200000</v>
      </c>
      <c r="H12" s="52">
        <f t="shared" si="1"/>
        <v>15671700</v>
      </c>
    </row>
    <row r="13" spans="1:11" ht="15.75" x14ac:dyDescent="0.25">
      <c r="A13" s="55"/>
      <c r="B13" s="71" t="s">
        <v>40</v>
      </c>
      <c r="C13" s="76">
        <v>1</v>
      </c>
      <c r="D13" s="77">
        <v>80000</v>
      </c>
      <c r="E13" s="78"/>
      <c r="F13" s="8"/>
      <c r="G13" s="8">
        <f>C13*D13</f>
        <v>80000</v>
      </c>
      <c r="H13" s="52">
        <f>H12+E13+F13-G13</f>
        <v>15591700</v>
      </c>
    </row>
    <row r="14" spans="1:11" ht="15.75" x14ac:dyDescent="0.25">
      <c r="A14" s="56"/>
      <c r="B14" s="71" t="s">
        <v>41</v>
      </c>
      <c r="C14" s="76">
        <v>5</v>
      </c>
      <c r="D14" s="77">
        <v>20000</v>
      </c>
      <c r="E14" s="78"/>
      <c r="F14" s="8"/>
      <c r="G14" s="8">
        <f>C14*D14</f>
        <v>100000</v>
      </c>
      <c r="H14" s="52">
        <f t="shared" si="0"/>
        <v>15491700</v>
      </c>
    </row>
    <row r="15" spans="1:11" ht="15.75" x14ac:dyDescent="0.25">
      <c r="A15" s="56"/>
      <c r="B15" s="71" t="s">
        <v>42</v>
      </c>
      <c r="C15" s="76">
        <v>1</v>
      </c>
      <c r="D15" s="77">
        <v>400000</v>
      </c>
      <c r="E15" s="78"/>
      <c r="F15" s="8"/>
      <c r="G15" s="8">
        <f>C15*D15</f>
        <v>400000</v>
      </c>
      <c r="H15" s="52">
        <f t="shared" si="0"/>
        <v>15091700</v>
      </c>
      <c r="J15" s="1" t="s">
        <v>68</v>
      </c>
      <c r="K15" s="2">
        <v>2230000</v>
      </c>
    </row>
    <row r="16" spans="1:11" ht="15.75" x14ac:dyDescent="0.25">
      <c r="A16" s="56"/>
      <c r="B16" s="71" t="s">
        <v>43</v>
      </c>
      <c r="C16" s="76">
        <v>5</v>
      </c>
      <c r="D16" s="77">
        <v>10000</v>
      </c>
      <c r="E16" s="78"/>
      <c r="F16" s="8"/>
      <c r="G16" s="8">
        <f t="shared" si="2"/>
        <v>50000</v>
      </c>
      <c r="H16" s="52">
        <f t="shared" si="0"/>
        <v>15041700</v>
      </c>
      <c r="J16" s="1" t="s">
        <v>20</v>
      </c>
      <c r="K16" s="2" t="e">
        <f>SUM(#REF!)</f>
        <v>#REF!</v>
      </c>
    </row>
    <row r="17" spans="1:11" ht="15.75" x14ac:dyDescent="0.25">
      <c r="A17" s="56"/>
      <c r="B17" s="53"/>
      <c r="C17" s="53"/>
      <c r="D17" s="54"/>
      <c r="E17" s="51"/>
      <c r="F17" s="51"/>
      <c r="G17" s="51"/>
      <c r="H17" s="52">
        <f t="shared" si="0"/>
        <v>15041700</v>
      </c>
      <c r="J17" s="1" t="s">
        <v>21</v>
      </c>
      <c r="K17" s="2" t="e">
        <f>SUM(#REF!)</f>
        <v>#REF!</v>
      </c>
    </row>
    <row r="18" spans="1:11" ht="15.75" x14ac:dyDescent="0.25">
      <c r="A18" s="57" t="s">
        <v>65</v>
      </c>
      <c r="B18" s="39"/>
      <c r="C18" s="39"/>
      <c r="D18" s="41"/>
      <c r="E18" s="52">
        <f>SUM(E5:E17)</f>
        <v>2000000</v>
      </c>
      <c r="F18" s="52">
        <f>SUM(F5:F17)</f>
        <v>3900000</v>
      </c>
      <c r="G18" s="97">
        <f>SUM(G5:G17)</f>
        <v>2230000</v>
      </c>
      <c r="H18" s="99">
        <f>H4+E19-G18</f>
        <v>15041700</v>
      </c>
    </row>
    <row r="19" spans="1:11" ht="15.75" x14ac:dyDescent="0.25">
      <c r="A19" s="101" t="s">
        <v>66</v>
      </c>
      <c r="B19" s="102"/>
      <c r="C19" s="58"/>
      <c r="D19" s="59"/>
      <c r="E19" s="103">
        <f>E18+F18</f>
        <v>5900000</v>
      </c>
      <c r="F19" s="104"/>
      <c r="G19" s="98"/>
      <c r="H19" s="100"/>
    </row>
  </sheetData>
  <mergeCells count="6">
    <mergeCell ref="A1:H1"/>
    <mergeCell ref="G18:G19"/>
    <mergeCell ref="H18:H19"/>
    <mergeCell ref="A19:B19"/>
    <mergeCell ref="E19:F19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5" sqref="H5"/>
    </sheetView>
  </sheetViews>
  <sheetFormatPr defaultColWidth="8.85546875" defaultRowHeight="15" x14ac:dyDescent="0.25"/>
  <cols>
    <col min="1" max="1" width="23" style="28" bestFit="1" customWidth="1"/>
    <col min="2" max="2" width="23.140625" style="28" customWidth="1"/>
    <col min="3" max="3" width="8.42578125" style="28" customWidth="1"/>
    <col min="4" max="4" width="10.5703125" style="28" customWidth="1"/>
    <col min="5" max="5" width="11.42578125" style="28" bestFit="1" customWidth="1"/>
    <col min="6" max="6" width="11.140625" style="28" customWidth="1"/>
    <col min="7" max="7" width="14.5703125" style="28" customWidth="1"/>
    <col min="8" max="8" width="14.85546875" style="28" bestFit="1" customWidth="1"/>
    <col min="9" max="10" width="8.85546875" style="28"/>
    <col min="11" max="11" width="11.140625" style="28" customWidth="1"/>
    <col min="12" max="16384" width="8.85546875" style="28"/>
  </cols>
  <sheetData>
    <row r="1" spans="1:8" ht="15.75" x14ac:dyDescent="0.25">
      <c r="A1" s="88" t="s">
        <v>67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14" t="s">
        <v>0</v>
      </c>
      <c r="B2" s="15" t="s">
        <v>1</v>
      </c>
      <c r="C2" s="15" t="s">
        <v>2</v>
      </c>
      <c r="D2" s="16" t="s">
        <v>3</v>
      </c>
      <c r="E2" s="92" t="s">
        <v>4</v>
      </c>
      <c r="F2" s="93"/>
      <c r="G2" s="17" t="s">
        <v>5</v>
      </c>
      <c r="H2" s="18" t="s">
        <v>6</v>
      </c>
    </row>
    <row r="3" spans="1:8" ht="15.75" x14ac:dyDescent="0.25">
      <c r="A3" s="14"/>
      <c r="B3" s="15"/>
      <c r="C3" s="15"/>
      <c r="D3" s="16"/>
      <c r="E3" s="17" t="s">
        <v>7</v>
      </c>
      <c r="F3" s="17" t="s">
        <v>8</v>
      </c>
      <c r="G3" s="17"/>
      <c r="H3" s="18"/>
    </row>
    <row r="4" spans="1:8" ht="15.75" x14ac:dyDescent="0.25">
      <c r="A4" s="19" t="s">
        <v>69</v>
      </c>
      <c r="B4" s="19"/>
      <c r="C4" s="19"/>
      <c r="D4" s="20"/>
      <c r="E4" s="19"/>
      <c r="F4" s="19"/>
      <c r="G4" s="19"/>
      <c r="H4" s="21">
        <v>15041700</v>
      </c>
    </row>
    <row r="5" spans="1:8" ht="15.75" x14ac:dyDescent="0.25">
      <c r="A5" s="22">
        <v>44977</v>
      </c>
      <c r="B5" s="13" t="s">
        <v>70</v>
      </c>
      <c r="C5" s="23"/>
      <c r="D5" s="24"/>
      <c r="E5" s="25">
        <v>500000</v>
      </c>
      <c r="F5" s="25"/>
      <c r="G5" s="25"/>
      <c r="H5" s="26">
        <f>H4+E5+F5-G5</f>
        <v>15541700</v>
      </c>
    </row>
    <row r="6" spans="1:8" ht="15.75" x14ac:dyDescent="0.25">
      <c r="A6" s="27"/>
      <c r="B6" s="37"/>
      <c r="C6" s="37"/>
      <c r="D6" s="38"/>
      <c r="E6" s="25"/>
      <c r="F6" s="25"/>
      <c r="G6" s="25"/>
      <c r="H6" s="26"/>
    </row>
    <row r="7" spans="1:8" ht="15.75" x14ac:dyDescent="0.25">
      <c r="A7" s="34" t="s">
        <v>71</v>
      </c>
      <c r="B7" s="14"/>
      <c r="C7" s="14"/>
      <c r="D7" s="16"/>
      <c r="E7" s="26">
        <f>SUM(E5:E6)</f>
        <v>500000</v>
      </c>
      <c r="F7" s="26">
        <f>SUM(F5:F6)</f>
        <v>0</v>
      </c>
      <c r="G7" s="107">
        <f>SUM(G5:G6)</f>
        <v>0</v>
      </c>
      <c r="H7" s="107">
        <f>H4+E8-G7</f>
        <v>15541700</v>
      </c>
    </row>
    <row r="8" spans="1:8" ht="15.75" x14ac:dyDescent="0.25">
      <c r="A8" s="108" t="s">
        <v>72</v>
      </c>
      <c r="B8" s="108"/>
      <c r="C8" s="34"/>
      <c r="D8" s="35"/>
      <c r="E8" s="109">
        <f>E7+F7</f>
        <v>500000</v>
      </c>
      <c r="F8" s="109"/>
      <c r="G8" s="107"/>
      <c r="H8" s="107"/>
    </row>
  </sheetData>
  <mergeCells count="6">
    <mergeCell ref="A1:H1"/>
    <mergeCell ref="G7:G8"/>
    <mergeCell ref="H7:H8"/>
    <mergeCell ref="A8:B8"/>
    <mergeCell ref="E8:F8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31" workbookViewId="0">
      <selection activeCell="H5" sqref="H5"/>
    </sheetView>
  </sheetViews>
  <sheetFormatPr defaultRowHeight="15" x14ac:dyDescent="0.25"/>
  <cols>
    <col min="1" max="1" width="23" bestFit="1" customWidth="1"/>
    <col min="2" max="2" width="26.7109375" bestFit="1" customWidth="1"/>
    <col min="3" max="3" width="8.42578125" customWidth="1"/>
    <col min="4" max="4" width="10.5703125" customWidth="1"/>
    <col min="5" max="5" width="15.28515625" customWidth="1"/>
    <col min="6" max="6" width="13.5703125" bestFit="1" customWidth="1"/>
    <col min="7" max="7" width="14.140625" customWidth="1"/>
    <col min="8" max="8" width="17.42578125" customWidth="1"/>
    <col min="11" max="11" width="11.140625" customWidth="1"/>
  </cols>
  <sheetData>
    <row r="1" spans="1:11" ht="15.75" x14ac:dyDescent="0.25">
      <c r="A1" s="88" t="s">
        <v>78</v>
      </c>
      <c r="B1" s="88"/>
      <c r="C1" s="88"/>
      <c r="D1" s="88"/>
      <c r="E1" s="88"/>
      <c r="F1" s="88"/>
      <c r="G1" s="88"/>
      <c r="H1" s="88"/>
    </row>
    <row r="2" spans="1:11" ht="15.75" x14ac:dyDescent="0.25">
      <c r="A2" s="14" t="s">
        <v>0</v>
      </c>
      <c r="B2" s="15" t="s">
        <v>1</v>
      </c>
      <c r="C2" s="15" t="s">
        <v>2</v>
      </c>
      <c r="D2" s="16" t="s">
        <v>3</v>
      </c>
      <c r="E2" s="17" t="s">
        <v>4</v>
      </c>
      <c r="F2" s="17"/>
      <c r="G2" s="17" t="s">
        <v>5</v>
      </c>
      <c r="H2" s="18" t="s">
        <v>6</v>
      </c>
    </row>
    <row r="3" spans="1:11" ht="15.75" x14ac:dyDescent="0.25">
      <c r="A3" s="14"/>
      <c r="B3" s="15"/>
      <c r="C3" s="15"/>
      <c r="D3" s="16"/>
      <c r="E3" s="17" t="s">
        <v>7</v>
      </c>
      <c r="F3" s="17" t="s">
        <v>8</v>
      </c>
      <c r="G3" s="17"/>
      <c r="H3" s="18"/>
    </row>
    <row r="4" spans="1:11" ht="15.75" x14ac:dyDescent="0.25">
      <c r="A4" s="84" t="s">
        <v>74</v>
      </c>
      <c r="B4" s="84"/>
      <c r="C4" s="84"/>
      <c r="D4" s="85"/>
      <c r="E4" s="84"/>
      <c r="F4" s="84"/>
      <c r="G4" s="84"/>
      <c r="H4" s="21">
        <v>15541700</v>
      </c>
    </row>
    <row r="5" spans="1:11" ht="15.75" x14ac:dyDescent="0.25">
      <c r="A5" s="30">
        <v>44986</v>
      </c>
      <c r="B5" s="13" t="s">
        <v>73</v>
      </c>
      <c r="C5" s="23"/>
      <c r="D5" s="24"/>
      <c r="E5" s="25"/>
      <c r="F5" s="25">
        <v>1000000</v>
      </c>
      <c r="G5" s="25"/>
      <c r="H5" s="26">
        <f>H4+E5+F5-G5</f>
        <v>16541700</v>
      </c>
    </row>
    <row r="6" spans="1:11" ht="15.75" x14ac:dyDescent="0.25">
      <c r="A6" s="30"/>
      <c r="B6" s="13" t="s">
        <v>70</v>
      </c>
      <c r="C6" s="23"/>
      <c r="D6" s="24"/>
      <c r="E6" s="25">
        <v>500000</v>
      </c>
      <c r="F6" s="25"/>
      <c r="G6" s="25"/>
      <c r="H6" s="26">
        <f>H5+E6+F6-G6</f>
        <v>17041700</v>
      </c>
    </row>
    <row r="7" spans="1:11" ht="15.75" x14ac:dyDescent="0.25">
      <c r="A7" s="30"/>
      <c r="B7" s="13" t="s">
        <v>75</v>
      </c>
      <c r="C7" s="23"/>
      <c r="D7" s="24"/>
      <c r="E7" s="25"/>
      <c r="F7" s="25">
        <v>400000</v>
      </c>
      <c r="G7" s="25"/>
      <c r="H7" s="26">
        <f t="shared" ref="H7:H9" si="0">H6+E7+F7-G7</f>
        <v>17441700</v>
      </c>
    </row>
    <row r="8" spans="1:11" ht="15.75" x14ac:dyDescent="0.25">
      <c r="A8" s="30"/>
      <c r="B8" s="13" t="s">
        <v>76</v>
      </c>
      <c r="C8" s="23"/>
      <c r="D8" s="24"/>
      <c r="E8" s="25"/>
      <c r="F8" s="25">
        <v>200000</v>
      </c>
      <c r="G8" s="25"/>
      <c r="H8" s="26">
        <f t="shared" si="0"/>
        <v>17641700</v>
      </c>
    </row>
    <row r="9" spans="1:11" ht="15.75" x14ac:dyDescent="0.25">
      <c r="A9" s="30"/>
      <c r="B9" s="13" t="s">
        <v>77</v>
      </c>
      <c r="C9" s="23"/>
      <c r="D9" s="24"/>
      <c r="E9" s="25"/>
      <c r="F9" s="25">
        <v>100000</v>
      </c>
      <c r="G9" s="25"/>
      <c r="H9" s="26">
        <f t="shared" si="0"/>
        <v>17741700</v>
      </c>
    </row>
    <row r="10" spans="1:11" ht="15.75" x14ac:dyDescent="0.25">
      <c r="A10" s="30" t="s">
        <v>79</v>
      </c>
      <c r="B10" s="28" t="s">
        <v>12</v>
      </c>
      <c r="C10" s="28">
        <v>6</v>
      </c>
      <c r="D10" s="29">
        <v>130000</v>
      </c>
      <c r="E10" s="25"/>
      <c r="F10" s="25"/>
      <c r="G10" s="25">
        <f>C10*D10</f>
        <v>780000</v>
      </c>
      <c r="H10" s="26">
        <f>H5+E10+F10-G10</f>
        <v>15761700</v>
      </c>
    </row>
    <row r="11" spans="1:11" ht="15.75" x14ac:dyDescent="0.25">
      <c r="A11" s="30"/>
      <c r="B11" s="28" t="s">
        <v>9</v>
      </c>
      <c r="C11" s="28">
        <v>12</v>
      </c>
      <c r="D11" s="29">
        <v>14000</v>
      </c>
      <c r="E11" s="25"/>
      <c r="F11" s="25"/>
      <c r="G11" s="25">
        <f t="shared" ref="G11:G41" si="1">C11*D11</f>
        <v>168000</v>
      </c>
      <c r="H11" s="26">
        <f t="shared" ref="H11:H41" si="2">H10+E11+F11-G11</f>
        <v>15593700</v>
      </c>
    </row>
    <row r="12" spans="1:11" ht="15.75" x14ac:dyDescent="0.25">
      <c r="A12" s="31"/>
      <c r="B12" s="28" t="s">
        <v>13</v>
      </c>
      <c r="C12" s="28">
        <v>2</v>
      </c>
      <c r="D12" s="29">
        <v>15000</v>
      </c>
      <c r="E12" s="25"/>
      <c r="F12" s="25"/>
      <c r="G12" s="25">
        <f>C12*D12</f>
        <v>30000</v>
      </c>
      <c r="H12" s="26">
        <f t="shared" si="2"/>
        <v>15563700</v>
      </c>
    </row>
    <row r="13" spans="1:11" ht="15.75" x14ac:dyDescent="0.25">
      <c r="A13" s="31"/>
      <c r="B13" s="28" t="s">
        <v>14</v>
      </c>
      <c r="C13" s="28">
        <v>6</v>
      </c>
      <c r="D13" s="29">
        <v>12000</v>
      </c>
      <c r="E13" s="25"/>
      <c r="F13" s="25"/>
      <c r="G13" s="25">
        <f>C13*D13</f>
        <v>72000</v>
      </c>
      <c r="H13" s="26">
        <f t="shared" si="2"/>
        <v>15491700</v>
      </c>
    </row>
    <row r="14" spans="1:11" ht="15.75" x14ac:dyDescent="0.25">
      <c r="A14" s="31"/>
      <c r="B14" s="28" t="s">
        <v>80</v>
      </c>
      <c r="C14" s="28">
        <v>1</v>
      </c>
      <c r="D14" s="29">
        <v>80000</v>
      </c>
      <c r="E14" s="25"/>
      <c r="F14" s="25"/>
      <c r="G14" s="25">
        <f>C14*D14</f>
        <v>80000</v>
      </c>
      <c r="H14" s="26">
        <f t="shared" si="2"/>
        <v>15411700</v>
      </c>
    </row>
    <row r="15" spans="1:11" ht="15.75" x14ac:dyDescent="0.25">
      <c r="A15" s="31"/>
      <c r="B15" s="28" t="s">
        <v>11</v>
      </c>
      <c r="C15" s="28">
        <v>2</v>
      </c>
      <c r="D15" s="29">
        <v>35000</v>
      </c>
      <c r="E15" s="25"/>
      <c r="F15" s="25"/>
      <c r="G15" s="25">
        <f t="shared" si="1"/>
        <v>70000</v>
      </c>
      <c r="H15" s="26">
        <f t="shared" si="2"/>
        <v>15341700</v>
      </c>
      <c r="J15" s="1" t="s">
        <v>90</v>
      </c>
      <c r="K15" s="2">
        <f>SUM(G10:G23)</f>
        <v>1720000</v>
      </c>
    </row>
    <row r="16" spans="1:11" ht="15.75" x14ac:dyDescent="0.25">
      <c r="A16" s="31"/>
      <c r="B16" s="28" t="s">
        <v>16</v>
      </c>
      <c r="C16" s="28">
        <v>1</v>
      </c>
      <c r="D16" s="29">
        <v>50000</v>
      </c>
      <c r="E16" s="25"/>
      <c r="F16" s="25"/>
      <c r="G16" s="25">
        <f t="shared" si="1"/>
        <v>50000</v>
      </c>
      <c r="H16" s="26">
        <f t="shared" si="2"/>
        <v>15291700</v>
      </c>
      <c r="J16" s="1" t="s">
        <v>91</v>
      </c>
      <c r="K16" s="2">
        <f>SUM(G24:G29)</f>
        <v>1130000</v>
      </c>
    </row>
    <row r="17" spans="1:11" ht="15.75" x14ac:dyDescent="0.25">
      <c r="A17" s="31"/>
      <c r="B17" s="28" t="s">
        <v>81</v>
      </c>
      <c r="C17" s="28">
        <v>1</v>
      </c>
      <c r="D17" s="29">
        <v>20000</v>
      </c>
      <c r="E17" s="25"/>
      <c r="F17" s="25"/>
      <c r="G17" s="25">
        <f t="shared" si="1"/>
        <v>20000</v>
      </c>
      <c r="H17" s="26">
        <f t="shared" si="2"/>
        <v>15271700</v>
      </c>
      <c r="J17" s="1" t="s">
        <v>92</v>
      </c>
      <c r="K17" s="2">
        <f>SUM(G30:G35)</f>
        <v>1130000</v>
      </c>
    </row>
    <row r="18" spans="1:11" ht="15.75" x14ac:dyDescent="0.25">
      <c r="A18" s="31"/>
      <c r="B18" s="28" t="s">
        <v>82</v>
      </c>
      <c r="C18" s="28">
        <v>1</v>
      </c>
      <c r="D18" s="29">
        <v>60000</v>
      </c>
      <c r="E18" s="25"/>
      <c r="F18" s="25"/>
      <c r="G18" s="25">
        <f t="shared" si="1"/>
        <v>60000</v>
      </c>
      <c r="H18" s="26">
        <f t="shared" si="2"/>
        <v>15211700</v>
      </c>
      <c r="J18" s="1" t="s">
        <v>93</v>
      </c>
      <c r="K18" s="2">
        <f>SUM(G36:G41)</f>
        <v>1094000</v>
      </c>
    </row>
    <row r="19" spans="1:11" ht="15.75" x14ac:dyDescent="0.25">
      <c r="A19" s="31"/>
      <c r="B19" s="28" t="s">
        <v>10</v>
      </c>
      <c r="C19" s="28">
        <v>1</v>
      </c>
      <c r="D19" s="29">
        <v>390000</v>
      </c>
      <c r="E19" s="25"/>
      <c r="F19" s="25"/>
      <c r="G19" s="25">
        <f t="shared" si="1"/>
        <v>390000</v>
      </c>
      <c r="H19" s="26">
        <f t="shared" si="2"/>
        <v>14821700</v>
      </c>
      <c r="J19" s="1" t="s">
        <v>23</v>
      </c>
      <c r="K19" s="2" t="e">
        <f>SUM(#REF!)</f>
        <v>#REF!</v>
      </c>
    </row>
    <row r="20" spans="1:11" ht="15.75" x14ac:dyDescent="0.25">
      <c r="A20" s="31"/>
      <c r="B20" s="28"/>
      <c r="C20" s="28"/>
      <c r="D20" s="29"/>
      <c r="E20" s="25"/>
      <c r="F20" s="25"/>
      <c r="G20" s="25"/>
      <c r="H20" s="26">
        <f t="shared" si="2"/>
        <v>14821700</v>
      </c>
      <c r="J20" s="12" t="s">
        <v>22</v>
      </c>
      <c r="K20" s="11" t="e">
        <f>SUM(K15:K19)</f>
        <v>#REF!</v>
      </c>
    </row>
    <row r="21" spans="1:11" ht="15.75" x14ac:dyDescent="0.25">
      <c r="A21" s="31"/>
      <c r="B21" s="28"/>
      <c r="C21" s="28"/>
      <c r="D21" s="29"/>
      <c r="E21" s="25"/>
      <c r="F21" s="25"/>
      <c r="G21" s="25"/>
      <c r="H21" s="26">
        <f t="shared" si="2"/>
        <v>14821700</v>
      </c>
    </row>
    <row r="22" spans="1:11" ht="15.75" x14ac:dyDescent="0.25">
      <c r="A22" s="31"/>
      <c r="B22" s="28"/>
      <c r="C22" s="28"/>
      <c r="D22" s="29"/>
      <c r="E22" s="25"/>
      <c r="F22" s="25"/>
      <c r="G22" s="25"/>
      <c r="H22" s="26">
        <f t="shared" si="2"/>
        <v>14821700</v>
      </c>
    </row>
    <row r="23" spans="1:11" ht="15.75" x14ac:dyDescent="0.25">
      <c r="A23" s="31"/>
      <c r="B23" s="28"/>
      <c r="C23" s="28"/>
      <c r="D23" s="29"/>
      <c r="E23" s="25"/>
      <c r="F23" s="25"/>
      <c r="G23" s="25"/>
      <c r="H23" s="21">
        <f t="shared" si="2"/>
        <v>14821700</v>
      </c>
    </row>
    <row r="24" spans="1:11" ht="15.75" x14ac:dyDescent="0.25">
      <c r="A24" s="30" t="s">
        <v>83</v>
      </c>
      <c r="B24" s="28" t="s">
        <v>12</v>
      </c>
      <c r="C24" s="28">
        <v>6</v>
      </c>
      <c r="D24" s="29">
        <v>130000</v>
      </c>
      <c r="E24" s="25"/>
      <c r="F24" s="25"/>
      <c r="G24" s="25">
        <f t="shared" si="1"/>
        <v>780000</v>
      </c>
      <c r="H24" s="26">
        <f t="shared" si="2"/>
        <v>14041700</v>
      </c>
    </row>
    <row r="25" spans="1:11" ht="15.75" x14ac:dyDescent="0.25">
      <c r="A25" s="31"/>
      <c r="B25" s="28" t="s">
        <v>9</v>
      </c>
      <c r="C25" s="28">
        <v>12</v>
      </c>
      <c r="D25" s="29">
        <v>14000</v>
      </c>
      <c r="E25" s="25"/>
      <c r="F25" s="25"/>
      <c r="G25" s="25">
        <f t="shared" si="1"/>
        <v>168000</v>
      </c>
      <c r="H25" s="26">
        <f t="shared" si="2"/>
        <v>13873700</v>
      </c>
    </row>
    <row r="26" spans="1:11" ht="15.75" x14ac:dyDescent="0.25">
      <c r="A26" s="31"/>
      <c r="B26" s="28" t="s">
        <v>13</v>
      </c>
      <c r="C26" s="28">
        <v>2</v>
      </c>
      <c r="D26" s="29">
        <v>15000</v>
      </c>
      <c r="E26" s="25"/>
      <c r="F26" s="25"/>
      <c r="G26" s="25">
        <f t="shared" si="1"/>
        <v>30000</v>
      </c>
      <c r="H26" s="26">
        <f t="shared" si="2"/>
        <v>13843700</v>
      </c>
    </row>
    <row r="27" spans="1:11" ht="15.75" x14ac:dyDescent="0.25">
      <c r="A27" s="31"/>
      <c r="B27" s="28" t="s">
        <v>14</v>
      </c>
      <c r="C27" s="28">
        <v>6</v>
      </c>
      <c r="D27" s="29">
        <v>12000</v>
      </c>
      <c r="E27" s="25"/>
      <c r="F27" s="25"/>
      <c r="G27" s="25">
        <f t="shared" si="1"/>
        <v>72000</v>
      </c>
      <c r="H27" s="26">
        <f t="shared" si="2"/>
        <v>13771700</v>
      </c>
    </row>
    <row r="28" spans="1:11" ht="15.75" x14ac:dyDescent="0.25">
      <c r="A28" s="31"/>
      <c r="B28" s="28" t="s">
        <v>55</v>
      </c>
      <c r="C28" s="28">
        <v>1</v>
      </c>
      <c r="D28" s="29">
        <v>80000</v>
      </c>
      <c r="E28" s="25"/>
      <c r="F28" s="25"/>
      <c r="G28" s="25">
        <f t="shared" si="1"/>
        <v>80000</v>
      </c>
      <c r="H28" s="26">
        <f t="shared" si="2"/>
        <v>13691700</v>
      </c>
    </row>
    <row r="29" spans="1:11" ht="15.75" x14ac:dyDescent="0.25">
      <c r="A29" s="31"/>
      <c r="B29" s="28"/>
      <c r="C29" s="28"/>
      <c r="D29" s="29"/>
      <c r="E29" s="25"/>
      <c r="F29" s="25"/>
      <c r="G29" s="25">
        <f t="shared" si="1"/>
        <v>0</v>
      </c>
      <c r="H29" s="21">
        <f t="shared" si="2"/>
        <v>13691700</v>
      </c>
    </row>
    <row r="30" spans="1:11" ht="15.75" x14ac:dyDescent="0.25">
      <c r="A30" s="30" t="s">
        <v>84</v>
      </c>
      <c r="B30" s="28" t="s">
        <v>12</v>
      </c>
      <c r="C30" s="28">
        <v>6</v>
      </c>
      <c r="D30" s="29">
        <v>130000</v>
      </c>
      <c r="E30" s="25"/>
      <c r="F30" s="25"/>
      <c r="G30" s="25">
        <f t="shared" si="1"/>
        <v>780000</v>
      </c>
      <c r="H30" s="26">
        <f t="shared" si="2"/>
        <v>12911700</v>
      </c>
    </row>
    <row r="31" spans="1:11" ht="15.75" x14ac:dyDescent="0.25">
      <c r="A31" s="31"/>
      <c r="B31" s="28" t="s">
        <v>9</v>
      </c>
      <c r="C31" s="28">
        <v>12</v>
      </c>
      <c r="D31" s="29">
        <v>14000</v>
      </c>
      <c r="E31" s="25"/>
      <c r="F31" s="25"/>
      <c r="G31" s="25">
        <f t="shared" si="1"/>
        <v>168000</v>
      </c>
      <c r="H31" s="26">
        <f>H30+E31+F31-G31</f>
        <v>12743700</v>
      </c>
    </row>
    <row r="32" spans="1:11" ht="15.75" x14ac:dyDescent="0.25">
      <c r="A32" s="31"/>
      <c r="B32" s="28" t="s">
        <v>13</v>
      </c>
      <c r="C32" s="28">
        <v>2</v>
      </c>
      <c r="D32" s="29">
        <v>15000</v>
      </c>
      <c r="E32" s="25"/>
      <c r="F32" s="25"/>
      <c r="G32" s="25">
        <f t="shared" si="1"/>
        <v>30000</v>
      </c>
      <c r="H32" s="26">
        <f t="shared" si="2"/>
        <v>12713700</v>
      </c>
    </row>
    <row r="33" spans="1:8" ht="15.75" x14ac:dyDescent="0.25">
      <c r="A33" s="31"/>
      <c r="B33" s="28" t="s">
        <v>14</v>
      </c>
      <c r="C33" s="28">
        <v>6</v>
      </c>
      <c r="D33" s="29">
        <v>12000</v>
      </c>
      <c r="E33" s="25"/>
      <c r="F33" s="25"/>
      <c r="G33" s="25">
        <f t="shared" si="1"/>
        <v>72000</v>
      </c>
      <c r="H33" s="26">
        <f t="shared" si="2"/>
        <v>12641700</v>
      </c>
    </row>
    <row r="34" spans="1:8" ht="15.75" x14ac:dyDescent="0.25">
      <c r="A34" s="31"/>
      <c r="B34" s="28" t="s">
        <v>55</v>
      </c>
      <c r="C34" s="28">
        <v>1</v>
      </c>
      <c r="D34" s="29">
        <v>80000</v>
      </c>
      <c r="E34" s="25"/>
      <c r="F34" s="25"/>
      <c r="G34" s="25">
        <f t="shared" si="1"/>
        <v>80000</v>
      </c>
      <c r="H34" s="26">
        <f t="shared" si="2"/>
        <v>12561700</v>
      </c>
    </row>
    <row r="35" spans="1:8" ht="15.75" x14ac:dyDescent="0.25">
      <c r="A35" s="31"/>
      <c r="B35" s="28"/>
      <c r="C35" s="28"/>
      <c r="D35" s="29"/>
      <c r="E35" s="86"/>
      <c r="F35" s="25"/>
      <c r="G35" s="25">
        <f t="shared" si="1"/>
        <v>0</v>
      </c>
      <c r="H35" s="26">
        <f t="shared" si="2"/>
        <v>12561700</v>
      </c>
    </row>
    <row r="36" spans="1:8" ht="15.75" x14ac:dyDescent="0.25">
      <c r="A36" s="30" t="s">
        <v>85</v>
      </c>
      <c r="B36" s="28" t="s">
        <v>12</v>
      </c>
      <c r="C36" s="28">
        <v>6</v>
      </c>
      <c r="D36" s="29">
        <v>125000</v>
      </c>
      <c r="E36" s="25"/>
      <c r="F36" s="25"/>
      <c r="G36" s="25">
        <f t="shared" si="1"/>
        <v>750000</v>
      </c>
      <c r="H36" s="26">
        <f t="shared" si="2"/>
        <v>11811700</v>
      </c>
    </row>
    <row r="37" spans="1:8" ht="15.75" x14ac:dyDescent="0.25">
      <c r="A37" s="31"/>
      <c r="B37" s="28" t="s">
        <v>9</v>
      </c>
      <c r="C37" s="28">
        <v>12</v>
      </c>
      <c r="D37" s="29">
        <v>14000</v>
      </c>
      <c r="E37" s="25"/>
      <c r="F37" s="25"/>
      <c r="G37" s="25">
        <f t="shared" si="1"/>
        <v>168000</v>
      </c>
      <c r="H37" s="26">
        <f t="shared" si="2"/>
        <v>11643700</v>
      </c>
    </row>
    <row r="38" spans="1:8" ht="15.75" x14ac:dyDescent="0.25">
      <c r="A38" s="31"/>
      <c r="B38" s="28" t="s">
        <v>13</v>
      </c>
      <c r="C38" s="28">
        <v>2</v>
      </c>
      <c r="D38" s="29">
        <v>15000</v>
      </c>
      <c r="E38" s="25"/>
      <c r="F38" s="25"/>
      <c r="G38" s="25">
        <f t="shared" si="1"/>
        <v>30000</v>
      </c>
      <c r="H38" s="26">
        <f t="shared" si="2"/>
        <v>11613700</v>
      </c>
    </row>
    <row r="39" spans="1:8" ht="15.75" x14ac:dyDescent="0.25">
      <c r="A39" s="31"/>
      <c r="B39" s="28" t="s">
        <v>14</v>
      </c>
      <c r="C39" s="28">
        <v>6</v>
      </c>
      <c r="D39" s="29">
        <v>11000</v>
      </c>
      <c r="E39" s="25"/>
      <c r="F39" s="25"/>
      <c r="G39" s="25">
        <f t="shared" si="1"/>
        <v>66000</v>
      </c>
      <c r="H39" s="26">
        <f t="shared" si="2"/>
        <v>11547700</v>
      </c>
    </row>
    <row r="40" spans="1:8" ht="15.75" x14ac:dyDescent="0.25">
      <c r="A40" s="31"/>
      <c r="B40" s="28" t="s">
        <v>55</v>
      </c>
      <c r="C40" s="28">
        <v>1</v>
      </c>
      <c r="D40" s="29">
        <v>80000</v>
      </c>
      <c r="E40" s="25"/>
      <c r="F40" s="25"/>
      <c r="G40" s="25">
        <f t="shared" si="1"/>
        <v>80000</v>
      </c>
      <c r="H40" s="26">
        <f t="shared" si="2"/>
        <v>11467700</v>
      </c>
    </row>
    <row r="41" spans="1:8" ht="15.75" x14ac:dyDescent="0.25">
      <c r="A41" s="31"/>
      <c r="B41" s="28"/>
      <c r="C41" s="28"/>
      <c r="D41" s="29"/>
      <c r="E41" s="25"/>
      <c r="F41" s="25"/>
      <c r="G41" s="25">
        <f t="shared" si="1"/>
        <v>0</v>
      </c>
      <c r="H41" s="26">
        <f t="shared" si="2"/>
        <v>11467700</v>
      </c>
    </row>
    <row r="42" spans="1:8" ht="15.75" x14ac:dyDescent="0.25">
      <c r="A42" s="34" t="s">
        <v>86</v>
      </c>
      <c r="B42" s="14"/>
      <c r="C42" s="14"/>
      <c r="D42" s="16"/>
      <c r="E42" s="26">
        <f>SUM(E5:E41)</f>
        <v>500000</v>
      </c>
      <c r="F42" s="26">
        <f>SUM(F5:F41)</f>
        <v>1700000</v>
      </c>
      <c r="G42" s="107">
        <f>SUM(G10:G41)</f>
        <v>5074000</v>
      </c>
      <c r="H42" s="107">
        <f>H4+E43-G42</f>
        <v>12667700</v>
      </c>
    </row>
    <row r="43" spans="1:8" ht="15.75" x14ac:dyDescent="0.25">
      <c r="A43" s="108" t="s">
        <v>87</v>
      </c>
      <c r="B43" s="108"/>
      <c r="C43" s="34"/>
      <c r="D43" s="35"/>
      <c r="E43" s="109">
        <f>E42+F42</f>
        <v>2200000</v>
      </c>
      <c r="F43" s="109"/>
      <c r="G43" s="107"/>
      <c r="H43" s="107"/>
    </row>
  </sheetData>
  <mergeCells count="5">
    <mergeCell ref="A1:H1"/>
    <mergeCell ref="G42:G43"/>
    <mergeCell ref="H42:H43"/>
    <mergeCell ref="A43:B43"/>
    <mergeCell ref="E43:F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9" workbookViewId="0">
      <selection activeCell="G35" sqref="G35:G36"/>
    </sheetView>
  </sheetViews>
  <sheetFormatPr defaultColWidth="8.85546875" defaultRowHeight="15" x14ac:dyDescent="0.25"/>
  <cols>
    <col min="1" max="1" width="23" style="28" bestFit="1" customWidth="1"/>
    <col min="2" max="2" width="27.140625" style="28" bestFit="1" customWidth="1"/>
    <col min="3" max="3" width="8.42578125" style="28" customWidth="1"/>
    <col min="4" max="4" width="10.5703125" style="28" customWidth="1"/>
    <col min="5" max="5" width="16.28515625" style="28" customWidth="1"/>
    <col min="6" max="6" width="18" style="28" customWidth="1"/>
    <col min="7" max="7" width="15.140625" style="28" customWidth="1"/>
    <col min="8" max="8" width="17.42578125" style="28" customWidth="1"/>
    <col min="9" max="9" width="8.85546875" style="28"/>
    <col min="10" max="10" width="11.85546875" style="28" customWidth="1"/>
    <col min="11" max="11" width="15.7109375" style="28" customWidth="1"/>
    <col min="12" max="16384" width="8.85546875" style="28"/>
  </cols>
  <sheetData>
    <row r="1" spans="1:11" ht="15.75" x14ac:dyDescent="0.25">
      <c r="A1" s="88" t="s">
        <v>88</v>
      </c>
      <c r="B1" s="88"/>
      <c r="C1" s="88"/>
      <c r="D1" s="88"/>
      <c r="E1" s="88"/>
      <c r="F1" s="88"/>
      <c r="G1" s="88"/>
      <c r="H1" s="88"/>
    </row>
    <row r="2" spans="1:11" ht="15.75" x14ac:dyDescent="0.25">
      <c r="A2" s="14" t="s">
        <v>0</v>
      </c>
      <c r="B2" s="15" t="s">
        <v>1</v>
      </c>
      <c r="C2" s="15" t="s">
        <v>2</v>
      </c>
      <c r="D2" s="16" t="s">
        <v>3</v>
      </c>
      <c r="E2" s="92" t="s">
        <v>4</v>
      </c>
      <c r="F2" s="93"/>
      <c r="G2" s="17" t="s">
        <v>5</v>
      </c>
      <c r="H2" s="18" t="s">
        <v>6</v>
      </c>
    </row>
    <row r="3" spans="1:11" ht="15.75" x14ac:dyDescent="0.25">
      <c r="A3" s="14"/>
      <c r="B3" s="15"/>
      <c r="C3" s="15"/>
      <c r="D3" s="16"/>
      <c r="E3" s="17" t="s">
        <v>7</v>
      </c>
      <c r="F3" s="17" t="s">
        <v>8</v>
      </c>
      <c r="G3" s="17"/>
      <c r="H3" s="18"/>
    </row>
    <row r="4" spans="1:11" ht="15.75" x14ac:dyDescent="0.25">
      <c r="A4" s="19" t="s">
        <v>89</v>
      </c>
      <c r="B4" s="19"/>
      <c r="C4" s="19"/>
      <c r="D4" s="20"/>
      <c r="E4" s="19"/>
      <c r="F4" s="19"/>
      <c r="G4" s="19"/>
      <c r="H4" s="21">
        <v>12667700</v>
      </c>
    </row>
    <row r="5" spans="1:11" ht="15.75" x14ac:dyDescent="0.25">
      <c r="A5" s="22">
        <v>45023</v>
      </c>
      <c r="B5" s="13" t="s">
        <v>94</v>
      </c>
      <c r="C5" s="23"/>
      <c r="D5" s="24"/>
      <c r="E5" s="25">
        <v>1000000</v>
      </c>
      <c r="F5" s="25"/>
      <c r="G5" s="25"/>
      <c r="H5" s="26">
        <f>H4+E5+F5-G5</f>
        <v>13667700</v>
      </c>
    </row>
    <row r="6" spans="1:11" ht="15.75" x14ac:dyDescent="0.25">
      <c r="A6" s="22">
        <v>45025</v>
      </c>
      <c r="B6" s="13" t="s">
        <v>95</v>
      </c>
      <c r="C6" s="23"/>
      <c r="D6" s="24"/>
      <c r="E6" s="25"/>
      <c r="F6" s="25">
        <v>1000000</v>
      </c>
      <c r="G6" s="25"/>
      <c r="H6" s="26">
        <f t="shared" ref="H6:H34" si="0">H5+E6+F6-G6</f>
        <v>14667700</v>
      </c>
    </row>
    <row r="7" spans="1:11" ht="15.75" x14ac:dyDescent="0.25">
      <c r="A7" s="22"/>
      <c r="B7" s="13" t="s">
        <v>96</v>
      </c>
      <c r="C7" s="23"/>
      <c r="D7" s="24"/>
      <c r="E7" s="25"/>
      <c r="F7" s="25">
        <v>400000</v>
      </c>
      <c r="G7" s="25"/>
      <c r="H7" s="26">
        <f t="shared" si="0"/>
        <v>15067700</v>
      </c>
    </row>
    <row r="8" spans="1:11" ht="15.75" x14ac:dyDescent="0.25">
      <c r="A8" s="22"/>
      <c r="B8" s="13" t="s">
        <v>97</v>
      </c>
      <c r="C8" s="23"/>
      <c r="D8" s="24"/>
      <c r="E8" s="25"/>
      <c r="F8" s="25">
        <v>223000</v>
      </c>
      <c r="G8" s="25"/>
      <c r="H8" s="26">
        <f t="shared" si="0"/>
        <v>15290700</v>
      </c>
    </row>
    <row r="9" spans="1:11" ht="15.75" x14ac:dyDescent="0.25">
      <c r="A9" s="22">
        <v>45033</v>
      </c>
      <c r="B9" s="13" t="s">
        <v>24</v>
      </c>
      <c r="C9" s="23"/>
      <c r="D9" s="24"/>
      <c r="E9" s="25">
        <v>500000</v>
      </c>
      <c r="F9" s="25"/>
      <c r="G9" s="25"/>
      <c r="H9" s="26">
        <f t="shared" si="0"/>
        <v>15790700</v>
      </c>
    </row>
    <row r="10" spans="1:11" ht="15.75" x14ac:dyDescent="0.25">
      <c r="A10" s="30" t="s">
        <v>98</v>
      </c>
      <c r="B10" s="28" t="s">
        <v>12</v>
      </c>
      <c r="C10" s="28">
        <v>6</v>
      </c>
      <c r="D10" s="29">
        <v>120000</v>
      </c>
      <c r="E10" s="25"/>
      <c r="F10" s="25"/>
      <c r="G10" s="25">
        <f>C10*D10</f>
        <v>720000</v>
      </c>
      <c r="H10" s="26">
        <f t="shared" si="0"/>
        <v>15070700</v>
      </c>
    </row>
    <row r="11" spans="1:11" ht="15.75" x14ac:dyDescent="0.25">
      <c r="A11" s="30"/>
      <c r="B11" s="28" t="s">
        <v>9</v>
      </c>
      <c r="C11" s="28">
        <v>12</v>
      </c>
      <c r="D11" s="29">
        <v>14000</v>
      </c>
      <c r="E11" s="25"/>
      <c r="F11" s="25"/>
      <c r="G11" s="25">
        <f t="shared" ref="G11:G34" si="1">C11*D11</f>
        <v>168000</v>
      </c>
      <c r="H11" s="26">
        <f t="shared" si="0"/>
        <v>14902700</v>
      </c>
    </row>
    <row r="12" spans="1:11" ht="15.75" x14ac:dyDescent="0.25">
      <c r="A12" s="31"/>
      <c r="B12" s="28" t="s">
        <v>13</v>
      </c>
      <c r="C12" s="28">
        <v>3</v>
      </c>
      <c r="D12" s="29">
        <v>15000</v>
      </c>
      <c r="E12" s="25"/>
      <c r="F12" s="25"/>
      <c r="G12" s="25">
        <f>C12*D12</f>
        <v>45000</v>
      </c>
      <c r="H12" s="26">
        <f t="shared" si="0"/>
        <v>14857700</v>
      </c>
    </row>
    <row r="13" spans="1:11" ht="15.75" x14ac:dyDescent="0.25">
      <c r="A13" s="31"/>
      <c r="B13" s="28" t="s">
        <v>14</v>
      </c>
      <c r="C13" s="28">
        <v>6</v>
      </c>
      <c r="D13" s="29">
        <v>13000</v>
      </c>
      <c r="E13" s="25"/>
      <c r="F13" s="25"/>
      <c r="G13" s="25">
        <f>C13*D13</f>
        <v>78000</v>
      </c>
      <c r="H13" s="26">
        <f t="shared" si="0"/>
        <v>14779700</v>
      </c>
    </row>
    <row r="14" spans="1:11" ht="15.75" x14ac:dyDescent="0.25">
      <c r="A14" s="31"/>
      <c r="B14" s="28" t="s">
        <v>99</v>
      </c>
      <c r="C14" s="28">
        <v>1</v>
      </c>
      <c r="D14" s="29">
        <v>70000</v>
      </c>
      <c r="E14" s="25"/>
      <c r="F14" s="25"/>
      <c r="G14" s="25">
        <f>C14*D14</f>
        <v>70000</v>
      </c>
      <c r="H14" s="26">
        <f t="shared" si="0"/>
        <v>14709700</v>
      </c>
    </row>
    <row r="15" spans="1:11" ht="15.75" x14ac:dyDescent="0.25">
      <c r="A15" s="31"/>
      <c r="B15" s="28" t="s">
        <v>11</v>
      </c>
      <c r="C15" s="28">
        <v>2</v>
      </c>
      <c r="D15" s="29">
        <v>35000</v>
      </c>
      <c r="E15" s="25"/>
      <c r="F15" s="25"/>
      <c r="G15" s="25">
        <f t="shared" si="1"/>
        <v>70000</v>
      </c>
      <c r="H15" s="26">
        <f t="shared" si="0"/>
        <v>14639700</v>
      </c>
      <c r="J15" s="32" t="s">
        <v>25</v>
      </c>
      <c r="K15" s="33">
        <f>SUM(G10:G22)</f>
        <v>1731000</v>
      </c>
    </row>
    <row r="16" spans="1:11" ht="15.75" x14ac:dyDescent="0.25">
      <c r="A16" s="31"/>
      <c r="B16" s="28" t="s">
        <v>100</v>
      </c>
      <c r="C16" s="28">
        <v>1</v>
      </c>
      <c r="D16" s="29">
        <v>60000</v>
      </c>
      <c r="E16" s="25"/>
      <c r="F16" s="25"/>
      <c r="G16" s="25">
        <f t="shared" si="1"/>
        <v>60000</v>
      </c>
      <c r="H16" s="26">
        <f t="shared" si="0"/>
        <v>14579700</v>
      </c>
      <c r="J16" s="32" t="s">
        <v>29</v>
      </c>
      <c r="K16" s="33">
        <f>SUM(G23:G28)</f>
        <v>1068000</v>
      </c>
    </row>
    <row r="17" spans="1:11" ht="15.75" x14ac:dyDescent="0.25">
      <c r="A17" s="31"/>
      <c r="B17" s="28" t="s">
        <v>101</v>
      </c>
      <c r="C17" s="28">
        <v>1</v>
      </c>
      <c r="D17" s="29">
        <v>60000</v>
      </c>
      <c r="E17" s="25"/>
      <c r="F17" s="25"/>
      <c r="G17" s="25">
        <f t="shared" si="1"/>
        <v>60000</v>
      </c>
      <c r="H17" s="26">
        <f t="shared" si="0"/>
        <v>14519700</v>
      </c>
      <c r="J17" s="32" t="s">
        <v>30</v>
      </c>
      <c r="K17" s="33">
        <f>SUM(G29:G34)</f>
        <v>1065000</v>
      </c>
    </row>
    <row r="18" spans="1:11" ht="15.75" x14ac:dyDescent="0.25">
      <c r="A18" s="31"/>
      <c r="B18" s="28" t="s">
        <v>102</v>
      </c>
      <c r="C18" s="28">
        <v>1</v>
      </c>
      <c r="D18" s="29">
        <v>20000</v>
      </c>
      <c r="E18" s="25"/>
      <c r="F18" s="25"/>
      <c r="G18" s="25">
        <f t="shared" si="1"/>
        <v>20000</v>
      </c>
      <c r="H18" s="26">
        <f t="shared" si="0"/>
        <v>14499700</v>
      </c>
      <c r="J18" s="32" t="s">
        <v>106</v>
      </c>
      <c r="K18" s="33" t="e">
        <f>SUM(#REF!)</f>
        <v>#REF!</v>
      </c>
    </row>
    <row r="19" spans="1:11" ht="15.75" x14ac:dyDescent="0.25">
      <c r="A19" s="31"/>
      <c r="B19" s="28" t="s">
        <v>10</v>
      </c>
      <c r="C19" s="28">
        <v>1</v>
      </c>
      <c r="D19" s="29">
        <v>390000</v>
      </c>
      <c r="E19" s="25"/>
      <c r="F19" s="25"/>
      <c r="G19" s="25">
        <f t="shared" si="1"/>
        <v>390000</v>
      </c>
      <c r="H19" s="26">
        <f t="shared" si="0"/>
        <v>14109700</v>
      </c>
      <c r="J19" s="32"/>
      <c r="K19" s="33"/>
    </row>
    <row r="20" spans="1:11" ht="15.75" x14ac:dyDescent="0.25">
      <c r="A20" s="31"/>
      <c r="B20" s="28" t="s">
        <v>17</v>
      </c>
      <c r="C20" s="28">
        <v>1</v>
      </c>
      <c r="D20" s="29">
        <v>10000</v>
      </c>
      <c r="E20" s="25"/>
      <c r="F20" s="25"/>
      <c r="G20" s="25">
        <f t="shared" si="1"/>
        <v>10000</v>
      </c>
      <c r="H20" s="26">
        <f t="shared" si="0"/>
        <v>14099700</v>
      </c>
      <c r="J20" s="32" t="s">
        <v>22</v>
      </c>
      <c r="K20" s="36" t="e">
        <f>SUM(K15:K19)</f>
        <v>#REF!</v>
      </c>
    </row>
    <row r="21" spans="1:11" ht="15.75" x14ac:dyDescent="0.25">
      <c r="A21" s="31"/>
      <c r="B21" s="28" t="s">
        <v>18</v>
      </c>
      <c r="C21" s="28">
        <v>1</v>
      </c>
      <c r="D21" s="29">
        <v>40000</v>
      </c>
      <c r="E21" s="25"/>
      <c r="F21" s="25"/>
      <c r="G21" s="25">
        <f t="shared" si="1"/>
        <v>40000</v>
      </c>
      <c r="H21" s="26">
        <f t="shared" si="0"/>
        <v>14059700</v>
      </c>
    </row>
    <row r="22" spans="1:11" ht="15.75" x14ac:dyDescent="0.25">
      <c r="A22" s="31"/>
      <c r="D22" s="29"/>
      <c r="E22" s="25"/>
      <c r="F22" s="25"/>
      <c r="G22" s="25">
        <f t="shared" si="1"/>
        <v>0</v>
      </c>
      <c r="H22" s="21">
        <f t="shared" si="0"/>
        <v>14059700</v>
      </c>
    </row>
    <row r="23" spans="1:11" ht="15.75" x14ac:dyDescent="0.25">
      <c r="A23" s="30" t="s">
        <v>103</v>
      </c>
      <c r="B23" s="28" t="s">
        <v>12</v>
      </c>
      <c r="C23" s="28">
        <v>6</v>
      </c>
      <c r="D23" s="29">
        <v>120000</v>
      </c>
      <c r="E23" s="25"/>
      <c r="F23" s="25"/>
      <c r="G23" s="25">
        <f t="shared" si="1"/>
        <v>720000</v>
      </c>
      <c r="H23" s="26">
        <f t="shared" si="0"/>
        <v>13339700</v>
      </c>
    </row>
    <row r="24" spans="1:11" ht="15.75" x14ac:dyDescent="0.25">
      <c r="A24" s="31"/>
      <c r="B24" s="28" t="s">
        <v>9</v>
      </c>
      <c r="C24" s="28">
        <v>12</v>
      </c>
      <c r="D24" s="29">
        <v>14000</v>
      </c>
      <c r="E24" s="25"/>
      <c r="F24" s="25"/>
      <c r="G24" s="25">
        <f t="shared" si="1"/>
        <v>168000</v>
      </c>
      <c r="H24" s="26">
        <f t="shared" si="0"/>
        <v>13171700</v>
      </c>
    </row>
    <row r="25" spans="1:11" ht="15.75" x14ac:dyDescent="0.25">
      <c r="A25" s="31"/>
      <c r="B25" s="28" t="s">
        <v>13</v>
      </c>
      <c r="C25" s="28">
        <v>3</v>
      </c>
      <c r="D25" s="29">
        <v>14000</v>
      </c>
      <c r="E25" s="25"/>
      <c r="F25" s="25"/>
      <c r="G25" s="25">
        <f t="shared" si="1"/>
        <v>42000</v>
      </c>
      <c r="H25" s="26">
        <f t="shared" si="0"/>
        <v>13129700</v>
      </c>
    </row>
    <row r="26" spans="1:11" ht="15.75" x14ac:dyDescent="0.25">
      <c r="A26" s="31"/>
      <c r="B26" s="28" t="s">
        <v>14</v>
      </c>
      <c r="C26" s="28">
        <v>6</v>
      </c>
      <c r="D26" s="29">
        <v>13000</v>
      </c>
      <c r="E26" s="25"/>
      <c r="F26" s="25"/>
      <c r="G26" s="25">
        <f t="shared" si="1"/>
        <v>78000</v>
      </c>
      <c r="H26" s="26">
        <f t="shared" si="0"/>
        <v>13051700</v>
      </c>
    </row>
    <row r="27" spans="1:11" ht="15.75" x14ac:dyDescent="0.25">
      <c r="A27" s="31"/>
      <c r="B27" s="28" t="s">
        <v>99</v>
      </c>
      <c r="C27" s="28">
        <v>1</v>
      </c>
      <c r="D27" s="29">
        <v>60000</v>
      </c>
      <c r="E27" s="25"/>
      <c r="F27" s="25"/>
      <c r="G27" s="25">
        <f t="shared" si="1"/>
        <v>60000</v>
      </c>
      <c r="H27" s="26">
        <f t="shared" si="0"/>
        <v>12991700</v>
      </c>
    </row>
    <row r="28" spans="1:11" ht="15.75" x14ac:dyDescent="0.25">
      <c r="A28" s="31"/>
      <c r="D28" s="29"/>
      <c r="E28" s="25"/>
      <c r="F28" s="25"/>
      <c r="G28" s="25">
        <f t="shared" si="1"/>
        <v>0</v>
      </c>
      <c r="H28" s="21">
        <f t="shared" si="0"/>
        <v>12991700</v>
      </c>
    </row>
    <row r="29" spans="1:11" ht="15.75" x14ac:dyDescent="0.25">
      <c r="A29" s="30" t="s">
        <v>104</v>
      </c>
      <c r="B29" s="28" t="s">
        <v>12</v>
      </c>
      <c r="C29" s="28">
        <v>6</v>
      </c>
      <c r="D29" s="29">
        <v>120000</v>
      </c>
      <c r="E29" s="25"/>
      <c r="F29" s="25"/>
      <c r="G29" s="25">
        <f t="shared" si="1"/>
        <v>720000</v>
      </c>
      <c r="H29" s="26">
        <f t="shared" si="0"/>
        <v>12271700</v>
      </c>
    </row>
    <row r="30" spans="1:11" ht="15.75" x14ac:dyDescent="0.25">
      <c r="A30" s="31"/>
      <c r="B30" s="28" t="s">
        <v>9</v>
      </c>
      <c r="C30" s="28">
        <v>12</v>
      </c>
      <c r="D30" s="29">
        <v>14000</v>
      </c>
      <c r="E30" s="25"/>
      <c r="F30" s="25"/>
      <c r="G30" s="25">
        <f t="shared" si="1"/>
        <v>168000</v>
      </c>
      <c r="H30" s="26">
        <f t="shared" si="0"/>
        <v>12103700</v>
      </c>
    </row>
    <row r="31" spans="1:11" ht="15.75" x14ac:dyDescent="0.25">
      <c r="A31" s="31"/>
      <c r="B31" s="28" t="s">
        <v>13</v>
      </c>
      <c r="C31" s="28">
        <v>3</v>
      </c>
      <c r="D31" s="29">
        <v>13000</v>
      </c>
      <c r="E31" s="25"/>
      <c r="F31" s="25"/>
      <c r="G31" s="25">
        <f t="shared" si="1"/>
        <v>39000</v>
      </c>
      <c r="H31" s="26">
        <f t="shared" si="0"/>
        <v>12064700</v>
      </c>
    </row>
    <row r="32" spans="1:11" ht="15.75" x14ac:dyDescent="0.25">
      <c r="A32" s="31"/>
      <c r="B32" s="28" t="s">
        <v>14</v>
      </c>
      <c r="C32" s="28">
        <v>6</v>
      </c>
      <c r="D32" s="29">
        <v>13000</v>
      </c>
      <c r="E32" s="25"/>
      <c r="F32" s="25"/>
      <c r="G32" s="25">
        <f t="shared" si="1"/>
        <v>78000</v>
      </c>
      <c r="H32" s="26">
        <f t="shared" si="0"/>
        <v>11986700</v>
      </c>
    </row>
    <row r="33" spans="1:8" ht="15.75" x14ac:dyDescent="0.25">
      <c r="A33" s="31"/>
      <c r="B33" s="28" t="s">
        <v>99</v>
      </c>
      <c r="C33" s="28">
        <v>1</v>
      </c>
      <c r="D33" s="29">
        <v>60000</v>
      </c>
      <c r="E33" s="25"/>
      <c r="F33" s="25"/>
      <c r="G33" s="25">
        <f t="shared" si="1"/>
        <v>60000</v>
      </c>
      <c r="H33" s="26">
        <f t="shared" si="0"/>
        <v>11926700</v>
      </c>
    </row>
    <row r="34" spans="1:8" ht="15.75" x14ac:dyDescent="0.25">
      <c r="A34" s="31"/>
      <c r="D34" s="29"/>
      <c r="E34" s="25"/>
      <c r="F34" s="25"/>
      <c r="G34" s="25">
        <f t="shared" si="1"/>
        <v>0</v>
      </c>
      <c r="H34" s="26">
        <f t="shared" si="0"/>
        <v>11926700</v>
      </c>
    </row>
    <row r="35" spans="1:8" ht="15.75" x14ac:dyDescent="0.25">
      <c r="A35" s="34" t="s">
        <v>105</v>
      </c>
      <c r="B35" s="14"/>
      <c r="C35" s="14"/>
      <c r="D35" s="16"/>
      <c r="E35" s="26">
        <f>SUM(E5:E34)</f>
        <v>1500000</v>
      </c>
      <c r="F35" s="26">
        <f>SUM(F5:F34)</f>
        <v>1623000</v>
      </c>
      <c r="G35" s="107">
        <f>SUM(G10:G34)</f>
        <v>3864000</v>
      </c>
      <c r="H35" s="107">
        <f>H4+E36-G35</f>
        <v>11926700</v>
      </c>
    </row>
    <row r="36" spans="1:8" ht="15.75" x14ac:dyDescent="0.25">
      <c r="A36" s="108" t="s">
        <v>107</v>
      </c>
      <c r="B36" s="108"/>
      <c r="C36" s="34"/>
      <c r="D36" s="35"/>
      <c r="E36" s="109">
        <f>E35+F35</f>
        <v>3123000</v>
      </c>
      <c r="F36" s="109"/>
      <c r="G36" s="107"/>
      <c r="H36" s="107"/>
    </row>
  </sheetData>
  <mergeCells count="6">
    <mergeCell ref="A1:H1"/>
    <mergeCell ref="G35:G36"/>
    <mergeCell ref="H35:H36"/>
    <mergeCell ref="A36:B36"/>
    <mergeCell ref="E36:F36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5" workbookViewId="0">
      <selection activeCell="F47" sqref="F47"/>
    </sheetView>
  </sheetViews>
  <sheetFormatPr defaultColWidth="8.85546875" defaultRowHeight="15" x14ac:dyDescent="0.25"/>
  <cols>
    <col min="1" max="1" width="23" style="28" bestFit="1" customWidth="1"/>
    <col min="2" max="2" width="27.42578125" style="28" bestFit="1" customWidth="1"/>
    <col min="3" max="3" width="8.42578125" style="28" customWidth="1"/>
    <col min="4" max="4" width="10.5703125" style="28" customWidth="1"/>
    <col min="5" max="5" width="14.5703125" style="28" customWidth="1"/>
    <col min="6" max="6" width="15" style="28" customWidth="1"/>
    <col min="7" max="7" width="13.7109375" style="28" customWidth="1"/>
    <col min="8" max="8" width="16.7109375" style="28" customWidth="1"/>
    <col min="9" max="9" width="8.85546875" style="28"/>
    <col min="10" max="10" width="10.140625" style="28" customWidth="1"/>
    <col min="11" max="11" width="13.28515625" style="28" customWidth="1"/>
    <col min="12" max="16384" width="8.85546875" style="28"/>
  </cols>
  <sheetData>
    <row r="1" spans="1:11" ht="15.75" x14ac:dyDescent="0.25">
      <c r="A1" s="88" t="s">
        <v>109</v>
      </c>
      <c r="B1" s="88"/>
      <c r="C1" s="88"/>
      <c r="D1" s="88"/>
      <c r="E1" s="88"/>
      <c r="F1" s="88"/>
      <c r="G1" s="88"/>
      <c r="H1" s="88"/>
    </row>
    <row r="2" spans="1:11" ht="15.75" x14ac:dyDescent="0.25">
      <c r="A2" s="14" t="s">
        <v>0</v>
      </c>
      <c r="B2" s="15" t="s">
        <v>1</v>
      </c>
      <c r="C2" s="15" t="s">
        <v>2</v>
      </c>
      <c r="D2" s="16" t="s">
        <v>3</v>
      </c>
      <c r="E2" s="92" t="s">
        <v>4</v>
      </c>
      <c r="F2" s="93"/>
      <c r="G2" s="17" t="s">
        <v>5</v>
      </c>
      <c r="H2" s="18" t="s">
        <v>6</v>
      </c>
    </row>
    <row r="3" spans="1:11" ht="15.75" x14ac:dyDescent="0.25">
      <c r="A3" s="14"/>
      <c r="B3" s="15"/>
      <c r="C3" s="15"/>
      <c r="D3" s="16"/>
      <c r="E3" s="17" t="s">
        <v>7</v>
      </c>
      <c r="F3" s="17" t="s">
        <v>8</v>
      </c>
      <c r="G3" s="17"/>
      <c r="H3" s="18"/>
    </row>
    <row r="4" spans="1:11" ht="15.75" x14ac:dyDescent="0.25">
      <c r="A4" s="19" t="s">
        <v>108</v>
      </c>
      <c r="B4" s="68"/>
      <c r="C4" s="68"/>
      <c r="D4" s="69"/>
      <c r="E4" s="68"/>
      <c r="F4" s="68"/>
      <c r="G4" s="68"/>
      <c r="H4" s="70">
        <v>11926700</v>
      </c>
    </row>
    <row r="5" spans="1:11" ht="15.75" x14ac:dyDescent="0.25">
      <c r="A5" s="22">
        <v>45053</v>
      </c>
      <c r="B5" s="71" t="s">
        <v>110</v>
      </c>
      <c r="C5" s="72"/>
      <c r="D5" s="73"/>
      <c r="E5" s="8">
        <v>500000</v>
      </c>
      <c r="F5" s="8"/>
      <c r="G5" s="8"/>
      <c r="H5" s="9">
        <f>H4+E5+F5-G5</f>
        <v>12426700</v>
      </c>
    </row>
    <row r="6" spans="1:11" ht="15.75" x14ac:dyDescent="0.25">
      <c r="A6" s="22">
        <v>45053</v>
      </c>
      <c r="B6" s="71" t="s">
        <v>111</v>
      </c>
      <c r="C6" s="72"/>
      <c r="D6" s="73"/>
      <c r="E6" s="8"/>
      <c r="F6" s="8">
        <v>222222</v>
      </c>
      <c r="G6" s="8"/>
      <c r="H6" s="9">
        <f t="shared" ref="H6:H39" si="0">H5+E6+F6-G6</f>
        <v>12648922</v>
      </c>
    </row>
    <row r="7" spans="1:11" ht="15.75" x14ac:dyDescent="0.25">
      <c r="A7" s="22">
        <v>45065</v>
      </c>
      <c r="B7" s="71" t="s">
        <v>112</v>
      </c>
      <c r="C7" s="72"/>
      <c r="D7" s="73"/>
      <c r="E7" s="8">
        <v>500000</v>
      </c>
      <c r="F7" s="8"/>
      <c r="G7" s="8"/>
      <c r="H7" s="9">
        <f t="shared" si="0"/>
        <v>13148922</v>
      </c>
    </row>
    <row r="8" spans="1:11" ht="15.75" x14ac:dyDescent="0.25">
      <c r="A8" s="22">
        <v>45067</v>
      </c>
      <c r="B8" s="71" t="s">
        <v>113</v>
      </c>
      <c r="C8" s="72"/>
      <c r="D8" s="73"/>
      <c r="E8" s="8"/>
      <c r="F8" s="8">
        <v>1000000</v>
      </c>
      <c r="G8" s="8"/>
      <c r="H8" s="9">
        <f t="shared" si="0"/>
        <v>14148922</v>
      </c>
    </row>
    <row r="9" spans="1:11" ht="15.75" x14ac:dyDescent="0.25">
      <c r="A9" s="30" t="s">
        <v>27</v>
      </c>
      <c r="B9" s="62"/>
      <c r="C9" s="62"/>
      <c r="D9" s="63"/>
      <c r="E9" s="8"/>
      <c r="F9" s="8"/>
      <c r="G9" s="74"/>
      <c r="H9" s="9">
        <f t="shared" si="0"/>
        <v>14148922</v>
      </c>
    </row>
    <row r="10" spans="1:11" ht="15.75" x14ac:dyDescent="0.25">
      <c r="A10" s="61"/>
      <c r="B10" s="62" t="s">
        <v>9</v>
      </c>
      <c r="C10" s="62">
        <v>12</v>
      </c>
      <c r="D10" s="63">
        <v>14000</v>
      </c>
      <c r="E10" s="8"/>
      <c r="F10" s="8"/>
      <c r="G10" s="74">
        <f>C10*D10</f>
        <v>168000</v>
      </c>
      <c r="H10" s="9">
        <f t="shared" si="0"/>
        <v>13980922</v>
      </c>
    </row>
    <row r="11" spans="1:11" ht="15.75" x14ac:dyDescent="0.25">
      <c r="A11" s="30"/>
      <c r="B11" s="62" t="s">
        <v>12</v>
      </c>
      <c r="C11" s="62">
        <v>6</v>
      </c>
      <c r="D11" s="63">
        <v>120000</v>
      </c>
      <c r="E11" s="8"/>
      <c r="F11" s="8"/>
      <c r="G11" s="74">
        <f t="shared" ref="G11:G32" si="1">C11*D11</f>
        <v>720000</v>
      </c>
      <c r="H11" s="9">
        <f t="shared" si="0"/>
        <v>13260922</v>
      </c>
    </row>
    <row r="12" spans="1:11" ht="15.75" x14ac:dyDescent="0.25">
      <c r="A12" s="31"/>
      <c r="B12" s="62" t="s">
        <v>14</v>
      </c>
      <c r="C12" s="62">
        <v>6</v>
      </c>
      <c r="D12" s="63">
        <v>13000</v>
      </c>
      <c r="E12" s="8"/>
      <c r="F12" s="8"/>
      <c r="G12" s="74">
        <f t="shared" si="1"/>
        <v>78000</v>
      </c>
      <c r="H12" s="9">
        <f t="shared" si="0"/>
        <v>13182922</v>
      </c>
    </row>
    <row r="13" spans="1:11" ht="15.75" x14ac:dyDescent="0.25">
      <c r="A13" s="31"/>
      <c r="B13" s="62" t="s">
        <v>15</v>
      </c>
      <c r="C13" s="62">
        <v>1</v>
      </c>
      <c r="D13" s="63">
        <v>70000</v>
      </c>
      <c r="E13" s="8"/>
      <c r="F13" s="8"/>
      <c r="G13" s="74">
        <f t="shared" si="1"/>
        <v>70000</v>
      </c>
      <c r="H13" s="9">
        <f t="shared" si="0"/>
        <v>13112922</v>
      </c>
    </row>
    <row r="14" spans="1:11" ht="15.75" x14ac:dyDescent="0.25">
      <c r="A14" s="31"/>
      <c r="B14" s="62" t="s">
        <v>13</v>
      </c>
      <c r="C14" s="62">
        <v>3</v>
      </c>
      <c r="D14" s="63">
        <v>15000</v>
      </c>
      <c r="E14" s="8"/>
      <c r="F14" s="8"/>
      <c r="G14" s="74">
        <f t="shared" si="1"/>
        <v>45000</v>
      </c>
      <c r="H14" s="9">
        <f t="shared" si="0"/>
        <v>13067922</v>
      </c>
    </row>
    <row r="15" spans="1:11" ht="15.75" x14ac:dyDescent="0.25">
      <c r="A15" s="31"/>
      <c r="B15" s="62"/>
      <c r="C15" s="62"/>
      <c r="D15" s="63"/>
      <c r="E15" s="8"/>
      <c r="F15" s="8"/>
      <c r="G15" s="74">
        <f t="shared" si="1"/>
        <v>0</v>
      </c>
      <c r="H15" s="9">
        <f t="shared" si="0"/>
        <v>13067922</v>
      </c>
      <c r="J15" s="32" t="s">
        <v>28</v>
      </c>
      <c r="K15" s="33">
        <f>SUM(G9:G21)</f>
        <v>1081000</v>
      </c>
    </row>
    <row r="16" spans="1:11" ht="15.75" x14ac:dyDescent="0.25">
      <c r="A16" s="31"/>
      <c r="B16" s="62"/>
      <c r="C16" s="62"/>
      <c r="D16" s="63"/>
      <c r="E16" s="8"/>
      <c r="F16" s="8"/>
      <c r="G16" s="74">
        <f t="shared" si="1"/>
        <v>0</v>
      </c>
      <c r="H16" s="9">
        <f t="shared" si="0"/>
        <v>13067922</v>
      </c>
      <c r="J16" s="32" t="s">
        <v>31</v>
      </c>
      <c r="K16" s="33">
        <f>SUM(G22:G27)</f>
        <v>1433000</v>
      </c>
    </row>
    <row r="17" spans="1:11" ht="15.75" x14ac:dyDescent="0.25">
      <c r="A17" s="31"/>
      <c r="B17" s="62"/>
      <c r="C17" s="62"/>
      <c r="D17" s="63"/>
      <c r="E17" s="8"/>
      <c r="F17" s="8"/>
      <c r="G17" s="74">
        <f t="shared" si="1"/>
        <v>0</v>
      </c>
      <c r="H17" s="9">
        <f t="shared" si="0"/>
        <v>13067922</v>
      </c>
      <c r="J17" s="32" t="s">
        <v>33</v>
      </c>
      <c r="K17" s="33">
        <f>SUM(G28:G33)</f>
        <v>1056000</v>
      </c>
    </row>
    <row r="18" spans="1:11" ht="15.75" x14ac:dyDescent="0.25">
      <c r="A18" s="31"/>
      <c r="B18" s="62"/>
      <c r="C18" s="62"/>
      <c r="D18" s="63"/>
      <c r="E18" s="8"/>
      <c r="F18" s="8"/>
      <c r="G18" s="74">
        <f t="shared" si="1"/>
        <v>0</v>
      </c>
      <c r="H18" s="9">
        <f t="shared" si="0"/>
        <v>13067922</v>
      </c>
      <c r="J18" s="32" t="s">
        <v>34</v>
      </c>
      <c r="K18" s="33">
        <f>SUM(G34:G39)</f>
        <v>0</v>
      </c>
    </row>
    <row r="19" spans="1:11" ht="15.75" x14ac:dyDescent="0.25">
      <c r="A19" s="31"/>
      <c r="B19" s="62"/>
      <c r="C19" s="62"/>
      <c r="D19" s="63"/>
      <c r="E19" s="8"/>
      <c r="F19" s="8"/>
      <c r="G19" s="74">
        <f t="shared" si="1"/>
        <v>0</v>
      </c>
      <c r="H19" s="9">
        <f t="shared" si="0"/>
        <v>13067922</v>
      </c>
      <c r="J19" s="32"/>
      <c r="K19" s="33"/>
    </row>
    <row r="20" spans="1:11" ht="15.75" x14ac:dyDescent="0.25">
      <c r="A20" s="31"/>
      <c r="B20" s="62"/>
      <c r="C20" s="62"/>
      <c r="D20" s="63"/>
      <c r="E20" s="8"/>
      <c r="F20" s="8"/>
      <c r="G20" s="74">
        <f t="shared" si="1"/>
        <v>0</v>
      </c>
      <c r="H20" s="9">
        <f t="shared" si="0"/>
        <v>13067922</v>
      </c>
      <c r="J20" s="32" t="s">
        <v>22</v>
      </c>
      <c r="K20" s="36">
        <f>SUM(K15:K19)</f>
        <v>3570000</v>
      </c>
    </row>
    <row r="21" spans="1:11" ht="15.75" x14ac:dyDescent="0.25">
      <c r="A21" s="31"/>
      <c r="B21" s="62"/>
      <c r="C21" s="62"/>
      <c r="D21" s="63"/>
      <c r="E21" s="8"/>
      <c r="F21" s="8"/>
      <c r="G21" s="74">
        <f t="shared" si="1"/>
        <v>0</v>
      </c>
      <c r="H21" s="9">
        <f t="shared" si="0"/>
        <v>13067922</v>
      </c>
    </row>
    <row r="22" spans="1:11" ht="15.75" x14ac:dyDescent="0.25">
      <c r="A22" s="30" t="s">
        <v>114</v>
      </c>
      <c r="B22" s="62" t="s">
        <v>12</v>
      </c>
      <c r="C22" s="62">
        <v>6</v>
      </c>
      <c r="D22" s="63">
        <v>120000</v>
      </c>
      <c r="E22" s="8"/>
      <c r="F22" s="8"/>
      <c r="G22" s="74">
        <f t="shared" si="1"/>
        <v>720000</v>
      </c>
      <c r="H22" s="9">
        <f t="shared" si="0"/>
        <v>12347922</v>
      </c>
    </row>
    <row r="23" spans="1:11" ht="15.75" x14ac:dyDescent="0.25">
      <c r="A23" s="31"/>
      <c r="B23" s="62" t="s">
        <v>9</v>
      </c>
      <c r="C23" s="62">
        <v>12</v>
      </c>
      <c r="D23" s="63">
        <v>14000</v>
      </c>
      <c r="E23" s="8"/>
      <c r="F23" s="8"/>
      <c r="G23" s="74">
        <f t="shared" si="1"/>
        <v>168000</v>
      </c>
      <c r="H23" s="9">
        <f t="shared" si="0"/>
        <v>12179922</v>
      </c>
    </row>
    <row r="24" spans="1:11" ht="15.75" x14ac:dyDescent="0.25">
      <c r="A24" s="31"/>
      <c r="B24" s="62" t="s">
        <v>13</v>
      </c>
      <c r="C24" s="62">
        <v>3</v>
      </c>
      <c r="D24" s="63">
        <v>14000</v>
      </c>
      <c r="E24" s="8"/>
      <c r="F24" s="8"/>
      <c r="G24" s="74">
        <f t="shared" si="1"/>
        <v>42000</v>
      </c>
      <c r="H24" s="9">
        <f t="shared" si="0"/>
        <v>12137922</v>
      </c>
    </row>
    <row r="25" spans="1:11" ht="15.75" x14ac:dyDescent="0.25">
      <c r="A25" s="31"/>
      <c r="B25" s="62" t="s">
        <v>14</v>
      </c>
      <c r="C25" s="62">
        <v>6</v>
      </c>
      <c r="D25" s="63">
        <v>13000</v>
      </c>
      <c r="E25" s="8"/>
      <c r="F25" s="8"/>
      <c r="G25" s="74">
        <f t="shared" si="1"/>
        <v>78000</v>
      </c>
      <c r="H25" s="9">
        <f t="shared" si="0"/>
        <v>12059922</v>
      </c>
    </row>
    <row r="26" spans="1:11" ht="15.75" x14ac:dyDescent="0.25">
      <c r="A26" s="31"/>
      <c r="B26" s="62" t="s">
        <v>15</v>
      </c>
      <c r="C26" s="62">
        <v>1</v>
      </c>
      <c r="D26" s="63">
        <v>75000</v>
      </c>
      <c r="E26" s="8"/>
      <c r="F26" s="8"/>
      <c r="G26" s="74">
        <f t="shared" si="1"/>
        <v>75000</v>
      </c>
      <c r="H26" s="9">
        <f t="shared" si="0"/>
        <v>11984922</v>
      </c>
    </row>
    <row r="27" spans="1:11" ht="15.75" x14ac:dyDescent="0.25">
      <c r="A27" s="31"/>
      <c r="B27" s="62" t="s">
        <v>115</v>
      </c>
      <c r="C27" s="62">
        <v>1</v>
      </c>
      <c r="D27" s="63">
        <v>350000</v>
      </c>
      <c r="E27" s="8"/>
      <c r="F27" s="8"/>
      <c r="G27" s="8">
        <f t="shared" si="1"/>
        <v>350000</v>
      </c>
      <c r="H27" s="9">
        <f t="shared" si="0"/>
        <v>11634922</v>
      </c>
    </row>
    <row r="28" spans="1:11" ht="15.75" x14ac:dyDescent="0.25">
      <c r="A28" s="30" t="s">
        <v>116</v>
      </c>
      <c r="B28" s="62" t="s">
        <v>12</v>
      </c>
      <c r="C28" s="62">
        <v>6</v>
      </c>
      <c r="D28" s="63">
        <v>120000</v>
      </c>
      <c r="E28" s="8"/>
      <c r="F28" s="8"/>
      <c r="G28" s="8">
        <f t="shared" si="1"/>
        <v>720000</v>
      </c>
      <c r="H28" s="9">
        <f t="shared" si="0"/>
        <v>10914922</v>
      </c>
    </row>
    <row r="29" spans="1:11" ht="15.75" x14ac:dyDescent="0.25">
      <c r="A29" s="31"/>
      <c r="B29" s="62" t="s">
        <v>9</v>
      </c>
      <c r="C29" s="62">
        <v>12</v>
      </c>
      <c r="D29" s="63">
        <v>14000</v>
      </c>
      <c r="E29" s="8"/>
      <c r="F29" s="8"/>
      <c r="G29" s="8">
        <f t="shared" si="1"/>
        <v>168000</v>
      </c>
      <c r="H29" s="9">
        <f t="shared" si="0"/>
        <v>10746922</v>
      </c>
    </row>
    <row r="30" spans="1:11" ht="15.75" x14ac:dyDescent="0.25">
      <c r="A30" s="31"/>
      <c r="B30" s="62" t="s">
        <v>13</v>
      </c>
      <c r="C30" s="62">
        <v>2</v>
      </c>
      <c r="D30" s="63">
        <v>15000</v>
      </c>
      <c r="E30" s="8"/>
      <c r="F30" s="8"/>
      <c r="G30" s="8">
        <f t="shared" si="1"/>
        <v>30000</v>
      </c>
      <c r="H30" s="9">
        <f t="shared" si="0"/>
        <v>10716922</v>
      </c>
    </row>
    <row r="31" spans="1:11" ht="15.75" x14ac:dyDescent="0.25">
      <c r="A31" s="31"/>
      <c r="B31" s="62" t="s">
        <v>14</v>
      </c>
      <c r="C31" s="62">
        <v>6</v>
      </c>
      <c r="D31" s="63">
        <v>13000</v>
      </c>
      <c r="E31" s="8"/>
      <c r="F31" s="8"/>
      <c r="G31" s="8">
        <f t="shared" si="1"/>
        <v>78000</v>
      </c>
      <c r="H31" s="9">
        <f t="shared" si="0"/>
        <v>10638922</v>
      </c>
    </row>
    <row r="32" spans="1:11" ht="15.75" x14ac:dyDescent="0.25">
      <c r="A32" s="31"/>
      <c r="B32" s="62" t="s">
        <v>15</v>
      </c>
      <c r="C32" s="62">
        <v>1</v>
      </c>
      <c r="D32" s="63">
        <v>60000</v>
      </c>
      <c r="E32" s="8"/>
      <c r="F32" s="8"/>
      <c r="G32" s="8">
        <f t="shared" si="1"/>
        <v>60000</v>
      </c>
      <c r="H32" s="9">
        <f t="shared" si="0"/>
        <v>10578922</v>
      </c>
    </row>
    <row r="33" spans="1:8" ht="15.75" x14ac:dyDescent="0.25">
      <c r="A33" s="31"/>
      <c r="B33" s="62" t="s">
        <v>19</v>
      </c>
      <c r="C33" s="62"/>
      <c r="D33" s="63"/>
      <c r="E33" s="8"/>
      <c r="F33" s="8"/>
      <c r="G33" s="8"/>
      <c r="H33" s="9">
        <f t="shared" si="0"/>
        <v>10578922</v>
      </c>
    </row>
    <row r="34" spans="1:8" ht="15.75" x14ac:dyDescent="0.25">
      <c r="A34" s="30" t="s">
        <v>32</v>
      </c>
      <c r="B34" s="62"/>
      <c r="C34" s="62"/>
      <c r="D34" s="63"/>
      <c r="E34" s="8"/>
      <c r="F34" s="8"/>
      <c r="G34" s="74"/>
      <c r="H34" s="9">
        <f t="shared" si="0"/>
        <v>10578922</v>
      </c>
    </row>
    <row r="35" spans="1:8" ht="15.75" x14ac:dyDescent="0.25">
      <c r="A35" s="31"/>
      <c r="B35" s="62"/>
      <c r="C35" s="62"/>
      <c r="D35" s="63"/>
      <c r="E35" s="8"/>
      <c r="F35" s="8"/>
      <c r="G35" s="74"/>
      <c r="H35" s="9">
        <f t="shared" si="0"/>
        <v>10578922</v>
      </c>
    </row>
    <row r="36" spans="1:8" ht="15.75" x14ac:dyDescent="0.25">
      <c r="A36" s="31"/>
      <c r="B36" s="62"/>
      <c r="C36" s="62"/>
      <c r="D36" s="63"/>
      <c r="E36" s="8"/>
      <c r="F36" s="8"/>
      <c r="G36" s="74"/>
      <c r="H36" s="9">
        <f t="shared" si="0"/>
        <v>10578922</v>
      </c>
    </row>
    <row r="37" spans="1:8" ht="15.75" x14ac:dyDescent="0.25">
      <c r="A37" s="31"/>
      <c r="B37" s="62"/>
      <c r="C37" s="62"/>
      <c r="D37" s="63"/>
      <c r="E37" s="8"/>
      <c r="F37" s="8"/>
      <c r="G37" s="74"/>
      <c r="H37" s="9">
        <f t="shared" si="0"/>
        <v>10578922</v>
      </c>
    </row>
    <row r="38" spans="1:8" ht="15.75" x14ac:dyDescent="0.25">
      <c r="A38" s="31"/>
      <c r="B38" s="64"/>
      <c r="C38" s="64"/>
      <c r="D38" s="65"/>
      <c r="E38" s="66"/>
      <c r="F38" s="66"/>
      <c r="G38" s="11"/>
      <c r="H38" s="67">
        <f t="shared" si="0"/>
        <v>10578922</v>
      </c>
    </row>
    <row r="39" spans="1:8" ht="15.75" x14ac:dyDescent="0.25">
      <c r="A39" s="31"/>
      <c r="D39" s="29"/>
      <c r="E39" s="25"/>
      <c r="F39" s="25"/>
      <c r="G39" s="11"/>
      <c r="H39" s="26">
        <f t="shared" si="0"/>
        <v>10578922</v>
      </c>
    </row>
    <row r="40" spans="1:8" ht="15.75" x14ac:dyDescent="0.25">
      <c r="A40" s="34" t="s">
        <v>117</v>
      </c>
      <c r="B40" s="14"/>
      <c r="C40" s="14"/>
      <c r="D40" s="16"/>
      <c r="E40" s="26">
        <f>SUM(E5:E39)</f>
        <v>1000000</v>
      </c>
      <c r="F40" s="26">
        <f>SUM(F5:F39)</f>
        <v>1222222</v>
      </c>
      <c r="G40" s="107">
        <f>SUM(G9:G39)</f>
        <v>3570000</v>
      </c>
      <c r="H40" s="107">
        <f>H4+E41-G40</f>
        <v>10578922</v>
      </c>
    </row>
    <row r="41" spans="1:8" ht="15.75" x14ac:dyDescent="0.25">
      <c r="A41" s="108" t="s">
        <v>118</v>
      </c>
      <c r="B41" s="108"/>
      <c r="C41" s="34"/>
      <c r="D41" s="35"/>
      <c r="E41" s="109">
        <f>E40+F40</f>
        <v>2222222</v>
      </c>
      <c r="F41" s="109"/>
      <c r="G41" s="107"/>
      <c r="H41" s="107"/>
    </row>
  </sheetData>
  <mergeCells count="6">
    <mergeCell ref="A1:H1"/>
    <mergeCell ref="G40:G41"/>
    <mergeCell ref="H40:H41"/>
    <mergeCell ref="A41:B41"/>
    <mergeCell ref="E41:F41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T12-22</vt:lpstr>
      <vt:lpstr>T1-23</vt:lpstr>
      <vt:lpstr>T2-23</vt:lpstr>
      <vt:lpstr>T3-23</vt:lpstr>
      <vt:lpstr>T4-23</vt:lpstr>
      <vt:lpstr>T5-23</vt:lpstr>
    </vt:vector>
  </TitlesOfParts>
  <Company>Quoc Viet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2021-05-05T09:00:29Z</dcterms:created>
  <dcterms:modified xsi:type="dcterms:W3CDTF">2023-06-03T15:49:03Z</dcterms:modified>
</cp:coreProperties>
</file>