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4"/>
  </bookViews>
  <sheets>
    <sheet name="T12-22" sheetId="9" r:id="rId1"/>
    <sheet name="T1-23" sheetId="1" r:id="rId2"/>
    <sheet name="T2-23" sheetId="2" r:id="rId3"/>
    <sheet name="T3-23" sheetId="3" r:id="rId4"/>
    <sheet name="T4-23" sheetId="4" r:id="rId5"/>
    <sheet name="T5-23" sheetId="5" r:id="rId6"/>
    <sheet name="T6-23" sheetId="6" r:id="rId7"/>
    <sheet name="T7-23" sheetId="7" r:id="rId8"/>
    <sheet name="T8-23" sheetId="8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9" l="1"/>
  <c r="H6" i="9"/>
  <c r="G33" i="4" l="1"/>
  <c r="G27" i="4"/>
  <c r="G17" i="4"/>
  <c r="G14" i="4"/>
  <c r="G40" i="3"/>
  <c r="G34" i="3"/>
  <c r="G28" i="3"/>
  <c r="G17" i="3"/>
  <c r="G14" i="3"/>
  <c r="G27" i="9"/>
  <c r="G25" i="9"/>
  <c r="G26" i="9"/>
  <c r="G21" i="9"/>
  <c r="G22" i="9"/>
  <c r="G23" i="9"/>
  <c r="G24" i="9"/>
  <c r="G9" i="9"/>
  <c r="G10" i="9"/>
  <c r="G11" i="9"/>
  <c r="G12" i="9"/>
  <c r="G13" i="9"/>
  <c r="G15" i="9"/>
  <c r="G16" i="9"/>
  <c r="G17" i="9"/>
  <c r="G18" i="9"/>
  <c r="G19" i="9"/>
  <c r="G20" i="9"/>
  <c r="G8" i="9"/>
  <c r="H5" i="9"/>
  <c r="E27" i="9"/>
  <c r="F27" i="9"/>
  <c r="E28" i="9" l="1"/>
  <c r="H27" i="9" s="1"/>
  <c r="H8" i="9"/>
  <c r="H9" i="9" s="1"/>
  <c r="H10" i="9" s="1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G16" i="1" l="1"/>
  <c r="G15" i="1"/>
  <c r="G14" i="1"/>
  <c r="G13" i="1"/>
  <c r="G12" i="1"/>
  <c r="G11" i="1"/>
  <c r="H5" i="7" l="1"/>
  <c r="H6" i="7" s="1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3" i="7" s="1"/>
  <c r="F34" i="7" l="1"/>
  <c r="E34" i="7"/>
  <c r="K14" i="5"/>
  <c r="G34" i="7" l="1"/>
  <c r="K18" i="7"/>
  <c r="K17" i="7"/>
  <c r="E35" i="7"/>
  <c r="K16" i="7"/>
  <c r="K21" i="7" l="1"/>
  <c r="H34" i="7"/>
  <c r="K25" i="6" l="1"/>
  <c r="H5" i="6"/>
  <c r="H6" i="6" s="1"/>
  <c r="H7" i="6" s="1"/>
  <c r="F54" i="6"/>
  <c r="E54" i="6"/>
  <c r="H8" i="6" l="1"/>
  <c r="H9" i="6" s="1"/>
  <c r="H10" i="6" s="1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51" i="6" s="1"/>
  <c r="H52" i="6" s="1"/>
  <c r="K23" i="6"/>
  <c r="G54" i="6"/>
  <c r="K22" i="6"/>
  <c r="K21" i="6"/>
  <c r="K24" i="6"/>
  <c r="E55" i="6"/>
  <c r="K26" i="6" l="1"/>
  <c r="H54" i="6"/>
  <c r="F39" i="5" l="1"/>
  <c r="E39" i="5"/>
  <c r="K17" i="5"/>
  <c r="H5" i="5"/>
  <c r="H6" i="5" s="1"/>
  <c r="H7" i="5" s="1"/>
  <c r="H8" i="5" s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l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G39" i="5"/>
  <c r="K16" i="5"/>
  <c r="K15" i="5"/>
  <c r="E40" i="5"/>
  <c r="H39" i="5" s="1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12" i="4" l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19" i="3"/>
  <c r="K19" i="5"/>
  <c r="K18" i="4"/>
  <c r="K16" i="4"/>
  <c r="K15" i="4"/>
  <c r="K17" i="4"/>
  <c r="G35" i="4"/>
  <c r="K20" i="4" l="1"/>
  <c r="H35" i="4"/>
  <c r="F42" i="3"/>
  <c r="E42" i="3"/>
  <c r="G41" i="3"/>
  <c r="G39" i="3"/>
  <c r="G38" i="3"/>
  <c r="G37" i="3"/>
  <c r="G36" i="3"/>
  <c r="G35" i="3"/>
  <c r="G33" i="3"/>
  <c r="G32" i="3"/>
  <c r="G31" i="3"/>
  <c r="G30" i="3"/>
  <c r="G29" i="3"/>
  <c r="G27" i="3"/>
  <c r="G26" i="3"/>
  <c r="G25" i="3"/>
  <c r="G24" i="3"/>
  <c r="G19" i="3"/>
  <c r="G18" i="3"/>
  <c r="G16" i="3"/>
  <c r="G15" i="3"/>
  <c r="G13" i="3"/>
  <c r="G12" i="3"/>
  <c r="G11" i="3"/>
  <c r="G10" i="3"/>
  <c r="H5" i="3"/>
  <c r="H6" i="3" s="1"/>
  <c r="H7" i="3" s="1"/>
  <c r="H8" i="3" s="1"/>
  <c r="H9" i="3" s="1"/>
  <c r="H10" i="3" l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K17" i="3"/>
  <c r="G42" i="3"/>
  <c r="K16" i="3"/>
  <c r="K18" i="3"/>
  <c r="E43" i="3"/>
  <c r="K15" i="3"/>
  <c r="H23" i="3" l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K20" i="3"/>
  <c r="H42" i="3"/>
  <c r="F7" i="2"/>
  <c r="E7" i="2"/>
  <c r="H5" i="2"/>
  <c r="E8" i="2" l="1"/>
  <c r="G7" i="2"/>
  <c r="H5" i="1"/>
  <c r="H6" i="1" s="1"/>
  <c r="H7" i="1" s="1"/>
  <c r="H8" i="1" s="1"/>
  <c r="H9" i="1" s="1"/>
  <c r="H10" i="1" s="1"/>
  <c r="H11" i="1" s="1"/>
  <c r="H12" i="1" s="1"/>
  <c r="K17" i="1"/>
  <c r="K16" i="1" l="1"/>
  <c r="H13" i="1"/>
  <c r="H14" i="1" s="1"/>
  <c r="H15" i="1" s="1"/>
  <c r="H16" i="1" s="1"/>
  <c r="H17" i="1" s="1"/>
  <c r="H7" i="2"/>
  <c r="F18" i="1"/>
  <c r="E18" i="1"/>
  <c r="E19" i="1" l="1"/>
  <c r="G18" i="1"/>
  <c r="H18" i="1" l="1"/>
</calcChain>
</file>

<file path=xl/sharedStrings.xml><?xml version="1.0" encoding="utf-8"?>
<sst xmlns="http://schemas.openxmlformats.org/spreadsheetml/2006/main" count="271" uniqueCount="133">
  <si>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</si>
  <si>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</si>
  <si>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</si>
  <si>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</si>
  <si>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</si>
  <si>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</si>
  <si>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</si>
  <si>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</si>
  <si>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</si>
  <si>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</si>
  <si>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</si>
  <si>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</si>
  <si>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</si>
  <si>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</si>
  <si>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</si>
  <si>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Hành lá</t>
  </si>
  <si>
    <t>bột ngọt</t>
  </si>
  <si>
    <t>muối</t>
  </si>
  <si>
    <t>dầu ăn</t>
  </si>
  <si>
    <t>Bao tay</t>
  </si>
  <si>
    <t>Khâu trang</t>
  </si>
  <si>
    <t xml:space="preserve">rau </t>
  </si>
  <si>
    <t>T2: 08/05</t>
  </si>
  <si>
    <t>T3: 15/05</t>
  </si>
  <si>
    <t xml:space="preserve">tổng: </t>
  </si>
  <si>
    <t>T5: 31/07</t>
  </si>
  <si>
    <t>Chị Nguyen Thi Dieu Huyen</t>
  </si>
  <si>
    <t>T1: 07/08</t>
  </si>
  <si>
    <t>Đồng nghiệp USG</t>
  </si>
  <si>
    <t>Tuần 1 (04/09)</t>
  </si>
  <si>
    <t>T1: 04/09</t>
  </si>
  <si>
    <t>Tuần 2 (11/09)</t>
  </si>
  <si>
    <t>T2: 14/08</t>
  </si>
  <si>
    <t>T3: 21/08</t>
  </si>
  <si>
    <t>T2: 11/09</t>
  </si>
  <si>
    <t>Tuần 3 (18/09)</t>
  </si>
  <si>
    <t>Tuần 4 (25/09)</t>
  </si>
  <si>
    <t>Tổng tháng 09/2022</t>
  </si>
  <si>
    <t>Tồn cuối tháng 09/2022</t>
  </si>
  <si>
    <t>T3: 18/09</t>
  </si>
  <si>
    <t>T4: 25/09</t>
  </si>
  <si>
    <t>T1: 02/10</t>
  </si>
  <si>
    <t>T2: 09/11</t>
  </si>
  <si>
    <t>T3: 16/10</t>
  </si>
  <si>
    <t>T4: 23/10</t>
  </si>
  <si>
    <t>T5:30/10</t>
  </si>
  <si>
    <t>Tổng tháng 10/2022</t>
  </si>
  <si>
    <t>Tồn cuối tháng 10/2022</t>
  </si>
  <si>
    <t>,</t>
  </si>
  <si>
    <t>Tồn tháng 10/2022</t>
  </si>
  <si>
    <t>Tồn tháng 11/2022</t>
  </si>
  <si>
    <t>T1: 06/11</t>
  </si>
  <si>
    <t>T2: 13/11</t>
  </si>
  <si>
    <t>T3: 20/11</t>
  </si>
  <si>
    <t>Tổng tháng 11/2022</t>
  </si>
  <si>
    <t>Tồn cuối tháng 11/2022</t>
  </si>
  <si>
    <t>BÁO CÁO THU CHI NỒI CHÁO HÀ TĨNH THÁNG 12/2022</t>
  </si>
  <si>
    <t>Quỹ NTCM chuyển ủng hộ KTX từ NC Quảng Trị</t>
  </si>
  <si>
    <t>Bếp gas công nghiệp Gado -GD6E</t>
  </si>
  <si>
    <t>Bộ van dây, phụ kiện</t>
  </si>
  <si>
    <t>Bàn nhựa nhỡ</t>
  </si>
  <si>
    <t>Ghế nhựa nhỏ</t>
  </si>
  <si>
    <t>Máy xay sinh tố Inter National</t>
  </si>
  <si>
    <t>Dao thái rau,củ</t>
  </si>
  <si>
    <t>Tổng tháng 12/2022</t>
  </si>
  <si>
    <t>Tồn cuối tháng 12/2022</t>
  </si>
  <si>
    <t>BÁO CÁO THU CHI NỒI CHÁO HÀ TĨNH THÁNG 01/2023</t>
  </si>
  <si>
    <t>Tồn tháng 12/2022</t>
  </si>
  <si>
    <t>Tuần 1 /12</t>
  </si>
  <si>
    <t>Thịt lợn xay</t>
  </si>
  <si>
    <t>Hành lá + Rau</t>
  </si>
  <si>
    <t>Gạo ủng hộ</t>
  </si>
  <si>
    <t>Khí gas</t>
  </si>
  <si>
    <t>Tuần 2/12</t>
  </si>
  <si>
    <t>Thit nạc xay</t>
  </si>
  <si>
    <t>Hành lá- Rau</t>
  </si>
  <si>
    <t>Tuần 4/12</t>
  </si>
  <si>
    <t>Thịt nạc xay</t>
  </si>
  <si>
    <t>04/01/2023</t>
  </si>
  <si>
    <t>Đòng nghiệp USG CMTX</t>
  </si>
  <si>
    <t>Nhóm chị Việt Hoa CMKTX</t>
  </si>
  <si>
    <t>Chi Diệu Huyên CMTX</t>
  </si>
  <si>
    <t>Chi Michele-du và GĐ CMKTX</t>
  </si>
  <si>
    <t>A Thắng Cọt CMKTX</t>
  </si>
  <si>
    <t>Chi mua sắm dụng cụ</t>
  </si>
  <si>
    <t>Tổng tháng 01/2023</t>
  </si>
  <si>
    <t>Tồn cuối tháng 01/2023</t>
  </si>
  <si>
    <t>BÁO CÁO THU CHI NỒI CHÁO HÀ TĨNH THÁNG 02/2023</t>
  </si>
  <si>
    <t xml:space="preserve">T1: </t>
  </si>
  <si>
    <t>Tồn tháng 01/2023</t>
  </si>
  <si>
    <t>Chi Diệu Huyền CMTX</t>
  </si>
  <si>
    <t>Tổng tháng 02/2023</t>
  </si>
  <si>
    <t>Tồn cuối tháng 02/2023</t>
  </si>
  <si>
    <t>Vợ chồng Hùng Hường CX CMKTX</t>
  </si>
  <si>
    <t xml:space="preserve">Tồn đầu tháng </t>
  </si>
  <si>
    <t>Cụ Nhân, cụ Định UH KTX</t>
  </si>
  <si>
    <t>Anh Tùng UH KTX</t>
  </si>
  <si>
    <t>Anh Thông Uh KTX</t>
  </si>
  <si>
    <t>BÁO CÁO THU CHI NỒI CHÁO HÀ TĨNH THÁNG 03/2023</t>
  </si>
  <si>
    <t>Tuần 1 (05/03)</t>
  </si>
  <si>
    <t>Hành lá - Rau</t>
  </si>
  <si>
    <t>Bột canh</t>
  </si>
  <si>
    <t>Hạt niêm ̣ 900Gr</t>
  </si>
  <si>
    <t>Tuần 2 (12/03)</t>
  </si>
  <si>
    <t>Tuần 3 (19/03)</t>
  </si>
  <si>
    <t>Tuần 4 (26/03)</t>
  </si>
  <si>
    <t>Tổng tháng 03/2023</t>
  </si>
  <si>
    <t>Tồn cuối tháng 03/2023</t>
  </si>
  <si>
    <t>BÁO CÁO THU CHI NỒI CHÁO HÀ TĨNH THÁNG 04/2023</t>
  </si>
  <si>
    <t>Tồn đầu tháng</t>
  </si>
  <si>
    <t>T1: 05/03</t>
  </si>
  <si>
    <t>T2: 12/03</t>
  </si>
  <si>
    <t>T3: 19/03</t>
  </si>
  <si>
    <t>T4: 26/03</t>
  </si>
  <si>
    <t>Đồng nghiệp USG CMTX T4</t>
  </si>
  <si>
    <t>TV ẩn danh Uh KTX</t>
  </si>
  <si>
    <t>Cụ Nhân- cụ Định Uh KTX</t>
  </si>
  <si>
    <t>Bé Mâm Uh KTX</t>
  </si>
  <si>
    <t>Tuần 1 (02/04)</t>
  </si>
  <si>
    <t>Hành lá- rau</t>
  </si>
  <si>
    <t>bột ngọt -Kg</t>
  </si>
  <si>
    <t>Hạt nêm- Kg</t>
  </si>
  <si>
    <t>Bột canh - 900Gr</t>
  </si>
  <si>
    <t>Tuần 2 (09/04)</t>
  </si>
  <si>
    <t>Tuần 3 (16/04)</t>
  </si>
  <si>
    <t>Tổng tháng 04/2023</t>
  </si>
  <si>
    <t xml:space="preserve">T4: </t>
  </si>
  <si>
    <t>Tồn cuối tháng 04/2023</t>
  </si>
  <si>
    <t>Tồn tháng 05/2023</t>
  </si>
  <si>
    <t>BÁO CÁO THU CHI NỒI CHÁO HÀ TĨNH THÁNG 05/2023</t>
  </si>
  <si>
    <t>BÁO CÁO THU CHI NỒI CHÁO HÀ TĨNH THÁNG 06/2023</t>
  </si>
  <si>
    <t>BÁO CÁO THU CHI NỒI CHÁO HÀ TĨNH THÁNG 07/2023</t>
  </si>
  <si>
    <t>Tồn tháng 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</si>
</sst>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sz val="10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21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6" fontId="0" fillId="0" borderId="4" xfId="3" applyNumberFormat="1" applyFont="1" applyBorder="1"/>
    <xf numFmtId="165" fontId="5" fillId="0" borderId="4" xfId="1" applyNumberFormat="1" applyFont="1" applyBorder="1" applyAlignment="1">
      <alignment horizontal="center" vertical="center"/>
    </xf>
    <xf numFmtId="3" fontId="5" fillId="0" borderId="4" xfId="1" applyNumberFormat="1" applyFont="1" applyBorder="1" applyAlignment="1">
      <alignment horizontal="center" vertical="center"/>
    </xf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165" fontId="5" fillId="6" borderId="4" xfId="1" quotePrefix="1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3" fontId="5" fillId="4" borderId="4" xfId="1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0" fontId="8" fillId="0" borderId="4" xfId="0" applyFont="1" applyBorder="1"/>
    <xf numFmtId="166" fontId="0" fillId="0" borderId="4" xfId="0" applyNumberFormat="1" applyBorder="1"/>
    <xf numFmtId="165" fontId="9" fillId="0" borderId="4" xfId="1" applyNumberFormat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9" fillId="0" borderId="4" xfId="2" applyNumberFormat="1" applyFont="1" applyBorder="1" applyAlignment="1">
      <alignment horizontal="center" vertical="center"/>
    </xf>
    <xf numFmtId="0" fontId="9" fillId="0" borderId="4" xfId="1" applyNumberFormat="1" applyFont="1" applyBorder="1" applyAlignment="1">
      <alignment horizontal="center" vertical="center"/>
    </xf>
    <xf numFmtId="167" fontId="9" fillId="3" borderId="4" xfId="1" applyNumberFormat="1" applyFont="1" applyFill="1" applyBorder="1" applyAlignment="1">
      <alignment horizontal="center" vertical="center"/>
    </xf>
    <xf numFmtId="3" fontId="9" fillId="3" borderId="4" xfId="1" applyNumberFormat="1" applyFont="1" applyFill="1" applyBorder="1" applyAlignment="1">
      <alignment horizontal="center" vertical="center"/>
    </xf>
    <xf numFmtId="166" fontId="9" fillId="4" borderId="4" xfId="2" applyNumberFormat="1" applyFont="1" applyFill="1" applyBorder="1" applyAlignment="1">
      <alignment vertical="center"/>
    </xf>
    <xf numFmtId="165" fontId="9" fillId="5" borderId="4" xfId="1" quotePrefix="1" applyNumberFormat="1" applyFont="1" applyFill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3" fontId="10" fillId="0" borderId="4" xfId="1" applyNumberFormat="1" applyFont="1" applyBorder="1" applyAlignment="1">
      <alignment horizontal="center" vertical="center"/>
    </xf>
    <xf numFmtId="166" fontId="11" fillId="6" borderId="4" xfId="2" applyNumberFormat="1" applyFont="1" applyFill="1" applyBorder="1" applyAlignment="1">
      <alignment horizontal="center" vertical="center"/>
    </xf>
    <xf numFmtId="166" fontId="9" fillId="0" borderId="4" xfId="2" applyNumberFormat="1" applyFont="1" applyBorder="1" applyAlignment="1">
      <alignment vertical="center"/>
    </xf>
    <xf numFmtId="165" fontId="9" fillId="7" borderId="4" xfId="1" quotePrefix="1" applyNumberFormat="1" applyFont="1" applyFill="1" applyBorder="1" applyAlignment="1">
      <alignment horizontal="center" vertical="center"/>
    </xf>
    <xf numFmtId="0" fontId="12" fillId="0" borderId="4" xfId="0" applyFont="1" applyBorder="1"/>
    <xf numFmtId="166" fontId="12" fillId="0" borderId="4" xfId="3" applyNumberFormat="1" applyFont="1" applyBorder="1"/>
    <xf numFmtId="165" fontId="9" fillId="8" borderId="4" xfId="1" quotePrefix="1" applyNumberFormat="1" applyFont="1" applyFill="1" applyBorder="1" applyAlignment="1">
      <alignment horizontal="center" vertical="center"/>
    </xf>
    <xf numFmtId="165" fontId="9" fillId="6" borderId="4" xfId="1" quotePrefix="1" applyNumberFormat="1" applyFont="1" applyFill="1" applyBorder="1" applyAlignment="1">
      <alignment horizontal="center" vertical="center"/>
    </xf>
    <xf numFmtId="0" fontId="13" fillId="9" borderId="4" xfId="0" applyFont="1" applyFill="1" applyBorder="1"/>
    <xf numFmtId="166" fontId="13" fillId="9" borderId="4" xfId="0" applyNumberFormat="1" applyFont="1" applyFill="1" applyBorder="1"/>
    <xf numFmtId="165" fontId="9" fillId="4" borderId="4" xfId="1" applyNumberFormat="1" applyFont="1" applyFill="1" applyBorder="1" applyAlignment="1">
      <alignment horizontal="center" vertical="center"/>
    </xf>
    <xf numFmtId="3" fontId="9" fillId="4" borderId="4" xfId="1" applyNumberFormat="1" applyFont="1" applyFill="1" applyBorder="1" applyAlignment="1">
      <alignment horizontal="center" vertical="center"/>
    </xf>
    <xf numFmtId="166" fontId="12" fillId="0" borderId="4" xfId="0" applyNumberFormat="1" applyFont="1" applyBorder="1"/>
    <xf numFmtId="0" fontId="14" fillId="0" borderId="4" xfId="0" applyFont="1" applyBorder="1"/>
    <xf numFmtId="166" fontId="14" fillId="0" borderId="4" xfId="3" applyNumberFormat="1" applyFont="1" applyBorder="1"/>
    <xf numFmtId="165" fontId="16" fillId="0" borderId="4" xfId="1" applyNumberFormat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/>
    </xf>
    <xf numFmtId="3" fontId="16" fillId="0" borderId="4" xfId="1" applyNumberFormat="1" applyFont="1" applyBorder="1" applyAlignment="1">
      <alignment horizontal="center" vertical="center"/>
    </xf>
    <xf numFmtId="166" fontId="16" fillId="0" borderId="4" xfId="2" applyNumberFormat="1" applyFont="1" applyBorder="1" applyAlignment="1">
      <alignment horizontal="center" vertical="center"/>
    </xf>
    <xf numFmtId="0" fontId="16" fillId="0" borderId="4" xfId="1" applyNumberFormat="1" applyFont="1" applyBorder="1" applyAlignment="1">
      <alignment horizontal="center" vertical="center"/>
    </xf>
    <xf numFmtId="167" fontId="16" fillId="3" borderId="4" xfId="1" applyNumberFormat="1" applyFont="1" applyFill="1" applyBorder="1" applyAlignment="1">
      <alignment horizontal="center" vertical="center"/>
    </xf>
    <xf numFmtId="3" fontId="16" fillId="3" borderId="4" xfId="1" applyNumberFormat="1" applyFont="1" applyFill="1" applyBorder="1" applyAlignment="1">
      <alignment horizontal="center" vertical="center"/>
    </xf>
    <xf numFmtId="166" fontId="16" fillId="4" borderId="4" xfId="2" applyNumberFormat="1" applyFont="1" applyFill="1" applyBorder="1" applyAlignment="1">
      <alignment vertical="center"/>
    </xf>
    <xf numFmtId="165" fontId="16" fillId="5" borderId="4" xfId="1" quotePrefix="1" applyNumberFormat="1" applyFont="1" applyFill="1" applyBorder="1" applyAlignment="1">
      <alignment horizontal="center" vertical="center"/>
    </xf>
    <xf numFmtId="0" fontId="17" fillId="0" borderId="4" xfId="0" applyFont="1" applyBorder="1"/>
    <xf numFmtId="0" fontId="18" fillId="0" borderId="4" xfId="1" applyFont="1" applyBorder="1" applyAlignment="1">
      <alignment horizontal="center" vertical="center"/>
    </xf>
    <xf numFmtId="3" fontId="18" fillId="0" borderId="4" xfId="1" applyNumberFormat="1" applyFont="1" applyBorder="1" applyAlignment="1">
      <alignment horizontal="center" vertical="center"/>
    </xf>
    <xf numFmtId="166" fontId="19" fillId="6" borderId="4" xfId="2" applyNumberFormat="1" applyFont="1" applyFill="1" applyBorder="1" applyAlignment="1">
      <alignment horizontal="center" vertical="center"/>
    </xf>
    <xf numFmtId="166" fontId="16" fillId="0" borderId="4" xfId="2" applyNumberFormat="1" applyFont="1" applyBorder="1" applyAlignment="1">
      <alignment vertical="center"/>
    </xf>
    <xf numFmtId="0" fontId="20" fillId="0" borderId="4" xfId="0" applyFont="1" applyBorder="1"/>
    <xf numFmtId="166" fontId="20" fillId="0" borderId="4" xfId="3" applyNumberFormat="1" applyFont="1" applyBorder="1"/>
    <xf numFmtId="165" fontId="16" fillId="8" borderId="4" xfId="1" quotePrefix="1" applyNumberFormat="1" applyFont="1" applyFill="1" applyBorder="1" applyAlignment="1">
      <alignment horizontal="center" vertical="center"/>
    </xf>
    <xf numFmtId="165" fontId="16" fillId="6" borderId="4" xfId="1" quotePrefix="1" applyNumberFormat="1" applyFont="1" applyFill="1" applyBorder="1" applyAlignment="1">
      <alignment horizontal="center" vertical="center"/>
    </xf>
    <xf numFmtId="165" fontId="16" fillId="4" borderId="4" xfId="1" applyNumberFormat="1" applyFont="1" applyFill="1" applyBorder="1" applyAlignment="1">
      <alignment horizontal="center" vertical="center"/>
    </xf>
    <xf numFmtId="165" fontId="16" fillId="4" borderId="2" xfId="1" applyNumberFormat="1" applyFont="1" applyFill="1" applyBorder="1" applyAlignment="1">
      <alignment horizontal="center" vertical="center"/>
    </xf>
    <xf numFmtId="3" fontId="16" fillId="4" borderId="2" xfId="1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5" fontId="21" fillId="8" borderId="4" xfId="1" quotePrefix="1" applyNumberFormat="1" applyFont="1" applyFill="1" applyBorder="1" applyAlignment="1">
      <alignment horizontal="center" vertical="center"/>
    </xf>
    <xf numFmtId="0" fontId="22" fillId="0" borderId="4" xfId="0" applyFont="1" applyBorder="1"/>
    <xf numFmtId="166" fontId="22" fillId="0" borderId="4" xfId="3" applyNumberFormat="1" applyFont="1" applyBorder="1"/>
    <xf numFmtId="0" fontId="12" fillId="0" borderId="6" xfId="0" applyFont="1" applyBorder="1"/>
    <xf numFmtId="166" fontId="12" fillId="0" borderId="6" xfId="3" applyNumberFormat="1" applyFont="1" applyBorder="1"/>
    <xf numFmtId="166" fontId="11" fillId="6" borderId="6" xfId="2" applyNumberFormat="1" applyFont="1" applyFill="1" applyBorder="1" applyAlignment="1">
      <alignment horizontal="center" vertical="center"/>
    </xf>
    <xf numFmtId="166" fontId="9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3" fillId="0" borderId="4" xfId="0" applyFont="1" applyBorder="1"/>
    <xf numFmtId="0" fontId="24" fillId="0" borderId="4" xfId="1" applyFont="1" applyBorder="1" applyAlignment="1">
      <alignment horizontal="center" vertical="center"/>
    </xf>
    <xf numFmtId="3" fontId="24" fillId="0" borderId="4" xfId="1" applyNumberFormat="1" applyFont="1" applyBorder="1" applyAlignment="1">
      <alignment horizontal="center" vertical="center"/>
    </xf>
    <xf numFmtId="166" fontId="22" fillId="0" borderId="4" xfId="0" applyNumberFormat="1" applyFont="1" applyBorder="1"/>
    <xf numFmtId="165" fontId="5" fillId="5" borderId="4" xfId="1" quotePrefix="1" applyNumberFormat="1" applyFont="1" applyFill="1" applyBorder="1" applyAlignment="1">
      <alignment horizontal="center" vertical="center"/>
    </xf>
    <xf numFmtId="0" fontId="23" fillId="0" borderId="0" xfId="0" applyFont="1"/>
    <xf numFmtId="0" fontId="25" fillId="0" borderId="4" xfId="0" applyFont="1" applyBorder="1"/>
    <xf numFmtId="166" fontId="25" fillId="0" borderId="4" xfId="3" applyNumberFormat="1" applyFont="1" applyBorder="1"/>
    <xf numFmtId="166" fontId="25" fillId="0" borderId="4" xfId="0" applyNumberFormat="1" applyFont="1" applyBorder="1"/>
    <xf numFmtId="0" fontId="26" fillId="0" borderId="5" xfId="0" applyFont="1" applyBorder="1" applyAlignment="1">
      <alignment wrapText="1"/>
    </xf>
    <xf numFmtId="0" fontId="26" fillId="0" borderId="7" xfId="0" applyFont="1" applyBorder="1" applyAlignment="1">
      <alignment wrapText="1"/>
    </xf>
    <xf numFmtId="0" fontId="26" fillId="0" borderId="6" xfId="0" applyFont="1" applyBorder="1" applyAlignment="1">
      <alignment wrapText="1"/>
    </xf>
    <xf numFmtId="0" fontId="1" fillId="0" borderId="4" xfId="0" applyFont="1" applyBorder="1"/>
    <xf numFmtId="165" fontId="5" fillId="8" borderId="4" xfId="1" quotePrefix="1" applyNumberFormat="1" applyFont="1" applyFill="1" applyBorder="1" applyAlignment="1">
      <alignment horizontal="center" vertical="center"/>
    </xf>
    <xf numFmtId="167" fontId="9" fillId="8" borderId="4" xfId="1" applyNumberFormat="1" applyFont="1" applyFill="1" applyBorder="1" applyAlignment="1">
      <alignment horizontal="center" vertical="center"/>
    </xf>
    <xf numFmtId="3" fontId="9" fillId="8" borderId="4" xfId="1" applyNumberFormat="1" applyFont="1" applyFill="1" applyBorder="1" applyAlignment="1">
      <alignment horizontal="center" vertical="center"/>
    </xf>
    <xf numFmtId="166" fontId="11" fillId="8" borderId="4" xfId="2" applyNumberFormat="1" applyFont="1" applyFill="1" applyBorder="1" applyAlignment="1">
      <alignment horizontal="center" vertical="center"/>
    </xf>
    <xf numFmtId="165" fontId="9" fillId="2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6" fontId="5" fillId="11" borderId="4" xfId="2" applyNumberFormat="1" applyFont="1" applyFill="1" applyBorder="1" applyAlignment="1">
      <alignment vertical="center"/>
    </xf>
    <xf numFmtId="166" fontId="9" fillId="0" borderId="1" xfId="2" applyNumberFormat="1" applyFont="1" applyBorder="1" applyAlignment="1">
      <alignment horizontal="center" vertical="center"/>
    </xf>
    <xf numFmtId="166" fontId="9" fillId="0" borderId="3" xfId="2" applyNumberFormat="1" applyFont="1" applyBorder="1" applyAlignment="1">
      <alignment horizontal="center" vertical="center"/>
    </xf>
    <xf numFmtId="165" fontId="15" fillId="2" borderId="1" xfId="1" applyNumberFormat="1" applyFont="1" applyFill="1" applyBorder="1" applyAlignment="1">
      <alignment horizontal="center" vertical="center"/>
    </xf>
    <xf numFmtId="165" fontId="15" fillId="2" borderId="2" xfId="1" applyNumberFormat="1" applyFont="1" applyFill="1" applyBorder="1" applyAlignment="1">
      <alignment horizontal="center" vertical="center"/>
    </xf>
    <xf numFmtId="165" fontId="15" fillId="2" borderId="3" xfId="1" applyNumberFormat="1" applyFont="1" applyFill="1" applyBorder="1" applyAlignment="1">
      <alignment horizontal="center" vertical="center"/>
    </xf>
    <xf numFmtId="166" fontId="16" fillId="10" borderId="5" xfId="2" applyNumberFormat="1" applyFont="1" applyFill="1" applyBorder="1" applyAlignment="1">
      <alignment horizontal="center" vertical="center"/>
    </xf>
    <xf numFmtId="166" fontId="16" fillId="10" borderId="6" xfId="2" applyNumberFormat="1" applyFont="1" applyFill="1" applyBorder="1" applyAlignment="1">
      <alignment horizontal="center" vertical="center"/>
    </xf>
    <xf numFmtId="166" fontId="16" fillId="7" borderId="5" xfId="2" applyNumberFormat="1" applyFont="1" applyFill="1" applyBorder="1" applyAlignment="1">
      <alignment horizontal="center" vertical="center"/>
    </xf>
    <xf numFmtId="166" fontId="16" fillId="7" borderId="6" xfId="2" applyNumberFormat="1" applyFont="1" applyFill="1" applyBorder="1" applyAlignment="1">
      <alignment horizontal="center" vertical="center"/>
    </xf>
    <xf numFmtId="165" fontId="16" fillId="4" borderId="1" xfId="1" applyNumberFormat="1" applyFont="1" applyFill="1" applyBorder="1" applyAlignment="1">
      <alignment horizontal="center" vertical="center"/>
    </xf>
    <xf numFmtId="165" fontId="16" fillId="4" borderId="3" xfId="1" applyNumberFormat="1" applyFont="1" applyFill="1" applyBorder="1" applyAlignment="1">
      <alignment horizontal="center" vertical="center"/>
    </xf>
    <xf numFmtId="166" fontId="16" fillId="11" borderId="1" xfId="2" applyNumberFormat="1" applyFont="1" applyFill="1" applyBorder="1" applyAlignment="1">
      <alignment vertical="center"/>
    </xf>
    <xf numFmtId="166" fontId="16" fillId="11" borderId="3" xfId="2" applyNumberFormat="1" applyFont="1" applyFill="1" applyBorder="1" applyAlignment="1">
      <alignment vertical="center"/>
    </xf>
    <xf numFmtId="166" fontId="16" fillId="0" borderId="1" xfId="2" applyNumberFormat="1" applyFont="1" applyBorder="1" applyAlignment="1">
      <alignment horizontal="center" vertical="center"/>
    </xf>
    <xf numFmtId="166" fontId="16" fillId="0" borderId="3" xfId="2" applyNumberFormat="1" applyFont="1" applyBorder="1" applyAlignment="1">
      <alignment horizontal="center" vertical="center"/>
    </xf>
    <xf numFmtId="166" fontId="9" fillId="4" borderId="4" xfId="2" applyNumberFormat="1" applyFont="1" applyFill="1" applyBorder="1" applyAlignment="1">
      <alignment horizontal="center" vertical="center"/>
    </xf>
    <xf numFmtId="165" fontId="9" fillId="4" borderId="4" xfId="1" applyNumberFormat="1" applyFont="1" applyFill="1" applyBorder="1" applyAlignment="1">
      <alignment horizontal="center" vertical="center"/>
    </xf>
    <xf numFmtId="166" fontId="9" fillId="11" borderId="4" xfId="2" applyNumberFormat="1" applyFont="1" applyFill="1" applyBorder="1" applyAlignment="1">
      <alignment vertical="center"/>
    </xf>
    <xf numFmtId="166" fontId="9" fillId="10" borderId="4" xfId="2" applyNumberFormat="1" applyFont="1" applyFill="1" applyBorder="1" applyAlignment="1">
      <alignment horizontal="center" vertical="center"/>
    </xf>
    <xf numFmtId="166" fontId="9" fillId="7" borderId="4" xfId="2" applyNumberFormat="1" applyFont="1" applyFill="1" applyBorder="1" applyAlignment="1">
      <alignment horizontal="center" vertical="center"/>
    </xf>
    <xf numFmtId="166" fontId="5" fillId="10" borderId="4" xfId="2" applyNumberFormat="1" applyFont="1" applyFill="1" applyBorder="1" applyAlignment="1">
      <alignment horizontal="center" vertical="center"/>
    </xf>
    <xf numFmtId="166" fontId="5" fillId="7" borderId="4" xfId="2" applyNumberFormat="1" applyFont="1" applyFill="1" applyBorder="1" applyAlignment="1">
      <alignment horizontal="center" vertical="center"/>
    </xf>
    <xf numFmtId="0" fontId="23" fillId="0" borderId="4" xfId="0" applyFont="1" applyBorder="1" applyAlignment="1">
      <alignment horizontal="center" vertical="top" wrapText="1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3" workbookViewId="0">
      <selection activeCell="I7" sqref="I7"/>
    </sheetView>
  </sheetViews>
  <sheetFormatPr defaultRowHeight="15" x14ac:dyDescent="0.25"/>
  <cols>
    <col min="1" max="1" width="21.7109375" bestFit="1" customWidth="1"/>
    <col min="2" max="2" width="23.140625" customWidth="1"/>
    <col min="4" max="5" width="9.85546875" bestFit="1" customWidth="1"/>
    <col min="6" max="6" width="11.5703125" bestFit="1" customWidth="1"/>
    <col min="7" max="7" width="11.42578125" customWidth="1"/>
    <col min="8" max="8" width="14.85546875" bestFit="1" customWidth="1"/>
    <col min="9" max="9" width="10.7109375" customWidth="1"/>
  </cols>
  <sheetData>
    <row r="1" spans="1:11" ht="15.75" x14ac:dyDescent="0.25">
      <c r="A1" s="94" t="s">
        <v>56</v>
      </c>
      <c r="B1" s="94"/>
      <c r="C1" s="94"/>
      <c r="D1" s="94"/>
      <c r="E1" s="94"/>
      <c r="F1" s="94"/>
      <c r="G1" s="94"/>
      <c r="H1" s="94"/>
      <c r="I1" s="5"/>
      <c r="J1" s="5"/>
      <c r="K1" s="5"/>
    </row>
    <row r="2" spans="1:11" ht="15.75" x14ac:dyDescent="0.25">
      <c r="A2" s="20" t="s">
        <v>0</v>
      </c>
      <c r="B2" s="21" t="s">
        <v>1</v>
      </c>
      <c r="C2" s="21" t="s">
        <v>2</v>
      </c>
      <c r="D2" s="22" t="s">
        <v>3</v>
      </c>
      <c r="E2" s="98" t="s">
        <v>4</v>
      </c>
      <c r="F2" s="99"/>
      <c r="G2" s="23" t="s">
        <v>5</v>
      </c>
      <c r="H2" s="24" t="s">
        <v>6</v>
      </c>
      <c r="I2" s="5"/>
      <c r="J2" s="5"/>
      <c r="K2" s="5"/>
    </row>
    <row r="3" spans="1:11" ht="15.75" x14ac:dyDescent="0.25">
      <c r="A3" s="20"/>
      <c r="B3" s="21"/>
      <c r="C3" s="21"/>
      <c r="D3" s="22"/>
      <c r="E3" s="23" t="s">
        <v>7</v>
      </c>
      <c r="F3" s="23" t="s">
        <v>8</v>
      </c>
      <c r="G3" s="23"/>
      <c r="H3" s="24"/>
      <c r="I3" s="5"/>
      <c r="J3" s="5"/>
      <c r="K3" s="5"/>
    </row>
    <row r="4" spans="1:11" ht="15.75" x14ac:dyDescent="0.25">
      <c r="A4" s="25" t="s">
        <v>50</v>
      </c>
      <c r="B4" s="25"/>
      <c r="C4" s="25"/>
      <c r="D4" s="26"/>
      <c r="E4" s="25"/>
      <c r="F4" s="25"/>
      <c r="G4" s="25"/>
      <c r="H4" s="27">
        <v>12935700</v>
      </c>
      <c r="I4" s="5"/>
      <c r="J4" s="5"/>
      <c r="K4" s="5"/>
    </row>
    <row r="5" spans="1:11" ht="15.75" x14ac:dyDescent="0.25">
      <c r="A5" s="81">
        <v>44896</v>
      </c>
      <c r="B5" s="77" t="s">
        <v>28</v>
      </c>
      <c r="C5" s="78"/>
      <c r="D5" s="79"/>
      <c r="E5" s="9">
        <v>500000</v>
      </c>
      <c r="F5" s="9"/>
      <c r="G5" s="9"/>
      <c r="H5" s="32">
        <f t="shared" ref="H5:H13" si="0">H4+E5+F5-G5</f>
        <v>13435700</v>
      </c>
      <c r="I5" s="5"/>
      <c r="J5" s="5"/>
      <c r="K5" s="5"/>
    </row>
    <row r="6" spans="1:11" ht="15.75" x14ac:dyDescent="0.25">
      <c r="A6" s="81">
        <v>45279</v>
      </c>
      <c r="B6" s="77" t="s">
        <v>81</v>
      </c>
      <c r="C6" s="78"/>
      <c r="D6" s="79"/>
      <c r="E6" s="9">
        <v>500000</v>
      </c>
      <c r="F6" s="9"/>
      <c r="G6" s="9"/>
      <c r="H6" s="32">
        <f t="shared" si="0"/>
        <v>13935700</v>
      </c>
      <c r="I6" s="5"/>
      <c r="J6" s="5"/>
      <c r="K6" s="5"/>
    </row>
    <row r="7" spans="1:11" ht="47.25" x14ac:dyDescent="0.25">
      <c r="A7" s="90"/>
      <c r="B7" s="120" t="s">
        <v>57</v>
      </c>
      <c r="C7" s="78"/>
      <c r="D7" s="79"/>
      <c r="E7" s="9"/>
      <c r="F7" s="9">
        <v>1000000</v>
      </c>
      <c r="G7" s="9"/>
      <c r="H7" s="32">
        <f t="shared" si="0"/>
        <v>14935700</v>
      </c>
      <c r="I7" s="5"/>
      <c r="J7" s="5"/>
      <c r="K7" s="5"/>
    </row>
    <row r="8" spans="1:11" ht="15.75" x14ac:dyDescent="0.25">
      <c r="A8" s="86" t="s">
        <v>68</v>
      </c>
      <c r="B8" s="77" t="s">
        <v>69</v>
      </c>
      <c r="C8" s="83">
        <v>6</v>
      </c>
      <c r="D8" s="84">
        <v>130000</v>
      </c>
      <c r="E8" s="85"/>
      <c r="F8" s="9"/>
      <c r="G8" s="9">
        <f t="shared" ref="G8:G13" si="1">C8*D8</f>
        <v>780000</v>
      </c>
      <c r="H8" s="32">
        <f t="shared" si="0"/>
        <v>14155700</v>
      </c>
      <c r="I8" s="5"/>
      <c r="J8" s="5"/>
      <c r="K8" s="5"/>
    </row>
    <row r="9" spans="1:11" ht="15.75" x14ac:dyDescent="0.25">
      <c r="A9" s="87"/>
      <c r="B9" s="77" t="s">
        <v>14</v>
      </c>
      <c r="C9" s="83">
        <v>6</v>
      </c>
      <c r="D9" s="84">
        <v>17000</v>
      </c>
      <c r="E9" s="85"/>
      <c r="F9" s="9"/>
      <c r="G9" s="9">
        <f t="shared" si="1"/>
        <v>102000</v>
      </c>
      <c r="H9" s="32">
        <f t="shared" si="0"/>
        <v>14053700</v>
      </c>
      <c r="I9" s="5"/>
      <c r="J9" s="5"/>
      <c r="K9" s="5"/>
    </row>
    <row r="10" spans="1:11" ht="15.75" x14ac:dyDescent="0.25">
      <c r="A10" s="87"/>
      <c r="B10" s="77" t="s">
        <v>13</v>
      </c>
      <c r="C10" s="83">
        <v>3</v>
      </c>
      <c r="D10" s="84">
        <v>12000</v>
      </c>
      <c r="E10" s="85"/>
      <c r="F10" s="9"/>
      <c r="G10" s="9">
        <f t="shared" si="1"/>
        <v>36000</v>
      </c>
      <c r="H10" s="32">
        <f t="shared" si="0"/>
        <v>14017700</v>
      </c>
      <c r="I10" s="5"/>
      <c r="J10" s="5"/>
      <c r="K10" s="5"/>
    </row>
    <row r="11" spans="1:11" ht="15.75" x14ac:dyDescent="0.25">
      <c r="A11" s="87"/>
      <c r="B11" s="77" t="s">
        <v>70</v>
      </c>
      <c r="C11" s="83">
        <v>1</v>
      </c>
      <c r="D11" s="84">
        <v>80000</v>
      </c>
      <c r="E11" s="85"/>
      <c r="F11" s="9"/>
      <c r="G11" s="9">
        <f t="shared" si="1"/>
        <v>80000</v>
      </c>
      <c r="H11" s="32">
        <f t="shared" si="0"/>
        <v>13937700</v>
      </c>
      <c r="I11" s="5"/>
      <c r="J11" s="5"/>
      <c r="K11" s="5"/>
    </row>
    <row r="12" spans="1:11" ht="15.75" x14ac:dyDescent="0.25">
      <c r="A12" s="87"/>
      <c r="B12" s="77" t="s">
        <v>9</v>
      </c>
      <c r="C12" s="83">
        <v>12</v>
      </c>
      <c r="D12" s="84">
        <v>0</v>
      </c>
      <c r="E12" s="85"/>
      <c r="F12" s="9"/>
      <c r="G12" s="9">
        <f t="shared" si="1"/>
        <v>0</v>
      </c>
      <c r="H12" s="32">
        <f t="shared" si="0"/>
        <v>13937700</v>
      </c>
      <c r="I12" s="89" t="s">
        <v>71</v>
      </c>
      <c r="J12" s="5"/>
      <c r="K12" s="5"/>
    </row>
    <row r="13" spans="1:11" ht="15.75" x14ac:dyDescent="0.25">
      <c r="A13" s="88"/>
      <c r="B13" s="77" t="s">
        <v>72</v>
      </c>
      <c r="C13" s="83">
        <v>1</v>
      </c>
      <c r="D13" s="84">
        <v>370000</v>
      </c>
      <c r="E13" s="85"/>
      <c r="F13" s="9"/>
      <c r="G13" s="9">
        <f t="shared" si="1"/>
        <v>370000</v>
      </c>
      <c r="H13" s="32">
        <f t="shared" si="0"/>
        <v>13567700</v>
      </c>
      <c r="I13" s="5"/>
      <c r="J13" s="1"/>
      <c r="K13" s="2"/>
    </row>
    <row r="14" spans="1:11" ht="15.75" x14ac:dyDescent="0.25">
      <c r="A14" s="88"/>
      <c r="B14" s="77"/>
      <c r="C14" s="83"/>
      <c r="D14" s="84"/>
      <c r="E14" s="85"/>
      <c r="F14" s="9"/>
      <c r="G14" s="9"/>
      <c r="H14" s="27">
        <f t="shared" ref="H14:H26" si="2">H13+E14+F14-G14</f>
        <v>13567700</v>
      </c>
      <c r="I14" s="5"/>
      <c r="J14" s="1"/>
      <c r="K14" s="2"/>
    </row>
    <row r="15" spans="1:11" ht="15.75" x14ac:dyDescent="0.25">
      <c r="A15" s="88" t="s">
        <v>73</v>
      </c>
      <c r="B15" s="77" t="s">
        <v>74</v>
      </c>
      <c r="C15" s="83">
        <v>6</v>
      </c>
      <c r="D15" s="84">
        <v>130000</v>
      </c>
      <c r="E15" s="85"/>
      <c r="F15" s="9"/>
      <c r="G15" s="9">
        <f t="shared" ref="G15:G26" si="3">C15*D15</f>
        <v>780000</v>
      </c>
      <c r="H15" s="32">
        <f t="shared" si="2"/>
        <v>12787700</v>
      </c>
      <c r="I15" s="5"/>
      <c r="J15" s="1"/>
      <c r="K15" s="2"/>
    </row>
    <row r="16" spans="1:11" ht="15.75" x14ac:dyDescent="0.25">
      <c r="A16" s="88"/>
      <c r="B16" s="77" t="s">
        <v>14</v>
      </c>
      <c r="C16" s="83">
        <v>6</v>
      </c>
      <c r="D16" s="84">
        <v>15000</v>
      </c>
      <c r="E16" s="85"/>
      <c r="F16" s="9"/>
      <c r="G16" s="9">
        <f t="shared" si="3"/>
        <v>90000</v>
      </c>
      <c r="H16" s="32">
        <f t="shared" si="2"/>
        <v>12697700</v>
      </c>
      <c r="I16" s="5"/>
      <c r="J16" s="1"/>
      <c r="K16" s="2"/>
    </row>
    <row r="17" spans="1:11" ht="15.75" x14ac:dyDescent="0.25">
      <c r="A17" s="88"/>
      <c r="B17" s="77" t="s">
        <v>13</v>
      </c>
      <c r="C17" s="83">
        <v>3</v>
      </c>
      <c r="D17" s="84">
        <v>15000</v>
      </c>
      <c r="E17" s="85"/>
      <c r="F17" s="9"/>
      <c r="G17" s="9">
        <f t="shared" si="3"/>
        <v>45000</v>
      </c>
      <c r="H17" s="32">
        <f t="shared" si="2"/>
        <v>12652700</v>
      </c>
      <c r="I17" s="5"/>
      <c r="J17" s="1"/>
      <c r="K17" s="2"/>
    </row>
    <row r="18" spans="1:11" ht="15.75" x14ac:dyDescent="0.25">
      <c r="A18" s="88"/>
      <c r="B18" s="77" t="s">
        <v>75</v>
      </c>
      <c r="C18" s="83">
        <v>1</v>
      </c>
      <c r="D18" s="84">
        <v>80000</v>
      </c>
      <c r="E18" s="85"/>
      <c r="F18" s="9"/>
      <c r="G18" s="9">
        <f t="shared" si="3"/>
        <v>80000</v>
      </c>
      <c r="H18" s="32">
        <f t="shared" si="2"/>
        <v>12572700</v>
      </c>
      <c r="I18" s="5"/>
      <c r="J18" s="1"/>
      <c r="K18" s="2"/>
    </row>
    <row r="19" spans="1:11" ht="15.75" x14ac:dyDescent="0.25">
      <c r="A19" s="88"/>
      <c r="B19" s="77" t="s">
        <v>9</v>
      </c>
      <c r="C19" s="83">
        <v>8</v>
      </c>
      <c r="D19" s="84">
        <v>0</v>
      </c>
      <c r="E19" s="85"/>
      <c r="F19" s="9"/>
      <c r="G19" s="9">
        <f t="shared" si="3"/>
        <v>0</v>
      </c>
      <c r="H19" s="32">
        <f t="shared" si="2"/>
        <v>12572700</v>
      </c>
      <c r="I19" s="89" t="s">
        <v>71</v>
      </c>
      <c r="J19" s="1"/>
      <c r="K19" s="2"/>
    </row>
    <row r="20" spans="1:11" ht="15.75" x14ac:dyDescent="0.25">
      <c r="A20" s="88"/>
      <c r="B20" s="77" t="s">
        <v>9</v>
      </c>
      <c r="C20" s="83">
        <v>4</v>
      </c>
      <c r="D20" s="84">
        <v>13000</v>
      </c>
      <c r="E20" s="85"/>
      <c r="F20" s="9"/>
      <c r="G20" s="9">
        <f t="shared" si="3"/>
        <v>52000</v>
      </c>
      <c r="H20" s="32">
        <f t="shared" si="2"/>
        <v>12520700</v>
      </c>
      <c r="I20" s="5"/>
      <c r="J20" s="1"/>
      <c r="K20" s="2"/>
    </row>
    <row r="21" spans="1:11" ht="15.75" x14ac:dyDescent="0.25">
      <c r="A21" s="88"/>
      <c r="B21" s="77"/>
      <c r="C21" s="83"/>
      <c r="D21" s="84"/>
      <c r="E21" s="85"/>
      <c r="F21" s="9"/>
      <c r="G21" s="9">
        <f t="shared" si="3"/>
        <v>0</v>
      </c>
      <c r="H21" s="27">
        <f t="shared" si="2"/>
        <v>12520700</v>
      </c>
      <c r="I21" s="5"/>
      <c r="J21" s="1"/>
      <c r="K21" s="2"/>
    </row>
    <row r="22" spans="1:11" ht="15.75" x14ac:dyDescent="0.25">
      <c r="A22" s="88" t="s">
        <v>76</v>
      </c>
      <c r="B22" s="77" t="s">
        <v>77</v>
      </c>
      <c r="C22" s="83">
        <v>6</v>
      </c>
      <c r="D22" s="84">
        <v>130000</v>
      </c>
      <c r="E22" s="85"/>
      <c r="F22" s="9"/>
      <c r="G22" s="9">
        <f t="shared" si="3"/>
        <v>780000</v>
      </c>
      <c r="H22" s="32">
        <f t="shared" si="2"/>
        <v>11740700</v>
      </c>
      <c r="I22" s="5"/>
      <c r="J22" s="1"/>
      <c r="K22" s="2"/>
    </row>
    <row r="23" spans="1:11" ht="15.75" x14ac:dyDescent="0.25">
      <c r="A23" s="88"/>
      <c r="B23" s="77" t="s">
        <v>14</v>
      </c>
      <c r="C23" s="83">
        <v>6</v>
      </c>
      <c r="D23" s="84">
        <v>13000</v>
      </c>
      <c r="E23" s="85"/>
      <c r="F23" s="9"/>
      <c r="G23" s="9">
        <f t="shared" si="3"/>
        <v>78000</v>
      </c>
      <c r="H23" s="32">
        <f t="shared" si="2"/>
        <v>11662700</v>
      </c>
      <c r="I23" s="5"/>
      <c r="J23" s="1"/>
      <c r="K23" s="2"/>
    </row>
    <row r="24" spans="1:11" ht="15.75" x14ac:dyDescent="0.25">
      <c r="A24" s="88"/>
      <c r="B24" s="77" t="s">
        <v>13</v>
      </c>
      <c r="C24" s="83">
        <v>3</v>
      </c>
      <c r="D24" s="84">
        <v>15000</v>
      </c>
      <c r="E24" s="85"/>
      <c r="F24" s="9"/>
      <c r="G24" s="9">
        <f t="shared" si="3"/>
        <v>45000</v>
      </c>
      <c r="H24" s="32">
        <f t="shared" si="2"/>
        <v>11617700</v>
      </c>
      <c r="I24" s="5"/>
      <c r="J24" s="1"/>
      <c r="K24" s="2"/>
    </row>
    <row r="25" spans="1:11" ht="15.75" x14ac:dyDescent="0.25">
      <c r="A25" s="88"/>
      <c r="B25" s="77" t="s">
        <v>9</v>
      </c>
      <c r="C25" s="83">
        <v>12</v>
      </c>
      <c r="D25" s="84">
        <v>13000</v>
      </c>
      <c r="E25" s="85"/>
      <c r="F25" s="9"/>
      <c r="G25" s="9">
        <f t="shared" si="3"/>
        <v>156000</v>
      </c>
      <c r="H25" s="32">
        <f t="shared" si="2"/>
        <v>11461700</v>
      </c>
      <c r="I25" s="5"/>
      <c r="J25" s="1"/>
      <c r="K25" s="2"/>
    </row>
    <row r="26" spans="1:11" ht="15.75" x14ac:dyDescent="0.25">
      <c r="A26" s="88"/>
      <c r="B26" s="77" t="s">
        <v>75</v>
      </c>
      <c r="C26" s="83">
        <v>1</v>
      </c>
      <c r="D26" s="84">
        <v>90000</v>
      </c>
      <c r="E26" s="85"/>
      <c r="F26" s="9"/>
      <c r="G26" s="9">
        <f t="shared" si="3"/>
        <v>90000</v>
      </c>
      <c r="H26" s="32">
        <f t="shared" si="2"/>
        <v>11371700</v>
      </c>
      <c r="I26" s="5"/>
      <c r="J26" s="1"/>
      <c r="K26" s="2"/>
    </row>
    <row r="27" spans="1:11" ht="15.75" x14ac:dyDescent="0.25">
      <c r="A27" s="66" t="s">
        <v>64</v>
      </c>
      <c r="B27" s="7"/>
      <c r="C27" s="7"/>
      <c r="D27" s="8"/>
      <c r="E27" s="10">
        <f>SUM(E5:E13)</f>
        <v>1000000</v>
      </c>
      <c r="F27" s="10">
        <f>SUM(F5:F13)</f>
        <v>1000000</v>
      </c>
      <c r="G27" s="95">
        <f>SUM(G8:G26)</f>
        <v>3564000</v>
      </c>
      <c r="H27" s="95">
        <f>H4+E28-G27</f>
        <v>11371700</v>
      </c>
      <c r="I27" s="5"/>
      <c r="J27" s="5"/>
      <c r="K27" s="5"/>
    </row>
    <row r="28" spans="1:11" ht="15.75" x14ac:dyDescent="0.25">
      <c r="A28" s="96" t="s">
        <v>65</v>
      </c>
      <c r="B28" s="96"/>
      <c r="C28" s="66"/>
      <c r="D28" s="14"/>
      <c r="E28" s="97">
        <f>E27+F27</f>
        <v>2000000</v>
      </c>
      <c r="F28" s="97"/>
      <c r="G28" s="95"/>
      <c r="H28" s="95"/>
      <c r="I28" s="5"/>
      <c r="J28" s="5"/>
      <c r="K28" s="5"/>
    </row>
    <row r="29" spans="1:1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</sheetData>
  <mergeCells count="6">
    <mergeCell ref="A1:H1"/>
    <mergeCell ref="G27:G28"/>
    <mergeCell ref="H27:H28"/>
    <mergeCell ref="A28:B28"/>
    <mergeCell ref="E28:F28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H5" sqref="H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100" t="s">
        <v>66</v>
      </c>
      <c r="B1" s="101"/>
      <c r="C1" s="101"/>
      <c r="D1" s="101"/>
      <c r="E1" s="101"/>
      <c r="F1" s="101"/>
      <c r="G1" s="101"/>
      <c r="H1" s="102"/>
    </row>
    <row r="2" spans="1:11" ht="15.75" x14ac:dyDescent="0.25">
      <c r="A2" s="45" t="s">
        <v>0</v>
      </c>
      <c r="B2" s="46" t="s">
        <v>1</v>
      </c>
      <c r="C2" s="46" t="s">
        <v>2</v>
      </c>
      <c r="D2" s="47" t="s">
        <v>3</v>
      </c>
      <c r="E2" s="111" t="s">
        <v>4</v>
      </c>
      <c r="F2" s="112"/>
      <c r="G2" s="48" t="s">
        <v>5</v>
      </c>
      <c r="H2" s="49" t="s">
        <v>6</v>
      </c>
    </row>
    <row r="3" spans="1:11" ht="15.75" x14ac:dyDescent="0.25">
      <c r="A3" s="45"/>
      <c r="B3" s="46"/>
      <c r="C3" s="46"/>
      <c r="D3" s="47"/>
      <c r="E3" s="48" t="s">
        <v>7</v>
      </c>
      <c r="F3" s="48" t="s">
        <v>8</v>
      </c>
      <c r="G3" s="48"/>
      <c r="H3" s="49"/>
    </row>
    <row r="4" spans="1:11" ht="15.75" x14ac:dyDescent="0.25">
      <c r="A4" s="50" t="s">
        <v>67</v>
      </c>
      <c r="B4" s="50"/>
      <c r="C4" s="50"/>
      <c r="D4" s="51"/>
      <c r="E4" s="50"/>
      <c r="F4" s="50"/>
      <c r="G4" s="50"/>
      <c r="H4" s="52">
        <v>11371700</v>
      </c>
    </row>
    <row r="5" spans="1:11" ht="15.75" x14ac:dyDescent="0.25">
      <c r="A5" s="53" t="s">
        <v>78</v>
      </c>
      <c r="B5" s="54" t="s">
        <v>79</v>
      </c>
      <c r="C5" s="55"/>
      <c r="D5" s="56"/>
      <c r="E5" s="57">
        <v>1500000</v>
      </c>
      <c r="F5" s="57"/>
      <c r="G5" s="57"/>
      <c r="H5" s="58">
        <f>H4+E5+F5-G5</f>
        <v>12871700</v>
      </c>
    </row>
    <row r="6" spans="1:11" ht="15.75" x14ac:dyDescent="0.25">
      <c r="A6" s="53">
        <v>44934</v>
      </c>
      <c r="B6" s="54" t="s">
        <v>80</v>
      </c>
      <c r="C6" s="55"/>
      <c r="D6" s="56"/>
      <c r="E6" s="57"/>
      <c r="F6" s="57">
        <v>2400000</v>
      </c>
      <c r="G6" s="57"/>
      <c r="H6" s="58">
        <f t="shared" ref="H6:H17" si="0">H5+E6+F6-G6</f>
        <v>15271700</v>
      </c>
    </row>
    <row r="7" spans="1:11" ht="15.75" x14ac:dyDescent="0.25">
      <c r="A7" s="53">
        <v>44935</v>
      </c>
      <c r="B7" s="54" t="s">
        <v>81</v>
      </c>
      <c r="C7" s="55"/>
      <c r="D7" s="56"/>
      <c r="E7" s="57">
        <v>500000</v>
      </c>
      <c r="F7" s="57"/>
      <c r="G7" s="57"/>
      <c r="H7" s="58">
        <f>H6+E7+F7-G7</f>
        <v>15771700</v>
      </c>
    </row>
    <row r="8" spans="1:11" ht="15.75" x14ac:dyDescent="0.25">
      <c r="A8" s="53"/>
      <c r="B8" s="54" t="s">
        <v>82</v>
      </c>
      <c r="C8" s="55"/>
      <c r="D8" s="56"/>
      <c r="E8" s="57"/>
      <c r="F8" s="57">
        <v>1000000</v>
      </c>
      <c r="G8" s="57"/>
      <c r="H8" s="58">
        <f t="shared" ref="H8:H12" si="1">H7+E8+F8-G8</f>
        <v>16771700</v>
      </c>
    </row>
    <row r="9" spans="1:11" ht="15.75" x14ac:dyDescent="0.25">
      <c r="A9" s="53">
        <v>44951</v>
      </c>
      <c r="B9" s="54" t="s">
        <v>83</v>
      </c>
      <c r="C9" s="55"/>
      <c r="D9" s="56"/>
      <c r="E9" s="57"/>
      <c r="F9" s="57">
        <v>500000</v>
      </c>
      <c r="G9" s="57"/>
      <c r="H9" s="58">
        <f t="shared" si="1"/>
        <v>17271700</v>
      </c>
    </row>
    <row r="10" spans="1:11" ht="15.75" x14ac:dyDescent="0.25">
      <c r="A10" s="53"/>
      <c r="B10" s="54"/>
      <c r="C10" s="55"/>
      <c r="D10" s="56"/>
      <c r="E10" s="57"/>
      <c r="F10" s="57"/>
      <c r="G10" s="57"/>
      <c r="H10" s="58">
        <f t="shared" si="1"/>
        <v>17271700</v>
      </c>
    </row>
    <row r="11" spans="1:11" ht="15.75" x14ac:dyDescent="0.25">
      <c r="A11" s="53"/>
      <c r="B11" s="77" t="s">
        <v>58</v>
      </c>
      <c r="C11" s="83">
        <v>2</v>
      </c>
      <c r="D11" s="84">
        <v>700000</v>
      </c>
      <c r="E11" s="85"/>
      <c r="F11" s="9"/>
      <c r="G11" s="9">
        <f>C11*D11</f>
        <v>1400000</v>
      </c>
      <c r="H11" s="58">
        <f t="shared" si="1"/>
        <v>15871700</v>
      </c>
    </row>
    <row r="12" spans="1:11" ht="15.75" x14ac:dyDescent="0.25">
      <c r="A12" s="61" t="s">
        <v>84</v>
      </c>
      <c r="B12" s="77" t="s">
        <v>59</v>
      </c>
      <c r="C12" s="83">
        <v>1</v>
      </c>
      <c r="D12" s="84">
        <v>200000</v>
      </c>
      <c r="E12" s="85"/>
      <c r="F12" s="9"/>
      <c r="G12" s="9">
        <f t="shared" ref="G12:G16" si="2">C12*D12</f>
        <v>200000</v>
      </c>
      <c r="H12" s="58">
        <f t="shared" si="1"/>
        <v>15671700</v>
      </c>
    </row>
    <row r="13" spans="1:11" ht="15.75" x14ac:dyDescent="0.25">
      <c r="A13" s="61"/>
      <c r="B13" s="77" t="s">
        <v>60</v>
      </c>
      <c r="C13" s="83">
        <v>1</v>
      </c>
      <c r="D13" s="84">
        <v>80000</v>
      </c>
      <c r="E13" s="85"/>
      <c r="F13" s="9"/>
      <c r="G13" s="9">
        <f>C13*D13</f>
        <v>80000</v>
      </c>
      <c r="H13" s="58">
        <f>H12+E13+F13-G13</f>
        <v>15591700</v>
      </c>
    </row>
    <row r="14" spans="1:11" ht="15.75" x14ac:dyDescent="0.25">
      <c r="A14" s="62"/>
      <c r="B14" s="77" t="s">
        <v>61</v>
      </c>
      <c r="C14" s="83">
        <v>5</v>
      </c>
      <c r="D14" s="84">
        <v>20000</v>
      </c>
      <c r="E14" s="85"/>
      <c r="F14" s="9"/>
      <c r="G14" s="9">
        <f>C14*D14</f>
        <v>100000</v>
      </c>
      <c r="H14" s="58">
        <f t="shared" si="0"/>
        <v>15491700</v>
      </c>
    </row>
    <row r="15" spans="1:11" ht="15.75" x14ac:dyDescent="0.25">
      <c r="A15" s="62"/>
      <c r="B15" s="77" t="s">
        <v>62</v>
      </c>
      <c r="C15" s="83">
        <v>1</v>
      </c>
      <c r="D15" s="84">
        <v>400000</v>
      </c>
      <c r="E15" s="85"/>
      <c r="F15" s="9"/>
      <c r="G15" s="9">
        <f>C15*D15</f>
        <v>400000</v>
      </c>
      <c r="H15" s="58">
        <f t="shared" si="0"/>
        <v>15091700</v>
      </c>
      <c r="J15" s="1" t="s">
        <v>88</v>
      </c>
      <c r="K15" s="2">
        <v>2230000</v>
      </c>
    </row>
    <row r="16" spans="1:11" ht="15.75" x14ac:dyDescent="0.25">
      <c r="A16" s="62"/>
      <c r="B16" s="77" t="s">
        <v>63</v>
      </c>
      <c r="C16" s="83">
        <v>5</v>
      </c>
      <c r="D16" s="84">
        <v>10000</v>
      </c>
      <c r="E16" s="85"/>
      <c r="F16" s="9"/>
      <c r="G16" s="9">
        <f t="shared" si="2"/>
        <v>50000</v>
      </c>
      <c r="H16" s="58">
        <f t="shared" si="0"/>
        <v>15041700</v>
      </c>
      <c r="J16" s="1" t="s">
        <v>22</v>
      </c>
      <c r="K16" s="2" t="e">
        <f>SUM(#REF!)</f>
        <v>#REF!</v>
      </c>
    </row>
    <row r="17" spans="1:11" ht="15.75" x14ac:dyDescent="0.25">
      <c r="A17" s="62"/>
      <c r="B17" s="59"/>
      <c r="C17" s="59"/>
      <c r="D17" s="60"/>
      <c r="E17" s="57"/>
      <c r="F17" s="57"/>
      <c r="G17" s="57"/>
      <c r="H17" s="58">
        <f t="shared" si="0"/>
        <v>15041700</v>
      </c>
      <c r="J17" s="1" t="s">
        <v>23</v>
      </c>
      <c r="K17" s="2" t="e">
        <f>SUM(#REF!)</f>
        <v>#REF!</v>
      </c>
    </row>
    <row r="18" spans="1:11" ht="15.75" x14ac:dyDescent="0.25">
      <c r="A18" s="63" t="s">
        <v>85</v>
      </c>
      <c r="B18" s="45"/>
      <c r="C18" s="45"/>
      <c r="D18" s="47"/>
      <c r="E18" s="58">
        <f>SUM(E5:E17)</f>
        <v>2000000</v>
      </c>
      <c r="F18" s="58">
        <f>SUM(F5:F17)</f>
        <v>3900000</v>
      </c>
      <c r="G18" s="103">
        <f>SUM(G5:G17)</f>
        <v>2230000</v>
      </c>
      <c r="H18" s="105">
        <f>H4+E19-G18</f>
        <v>15041700</v>
      </c>
    </row>
    <row r="19" spans="1:11" ht="15.75" x14ac:dyDescent="0.25">
      <c r="A19" s="107" t="s">
        <v>86</v>
      </c>
      <c r="B19" s="108"/>
      <c r="C19" s="64"/>
      <c r="D19" s="65"/>
      <c r="E19" s="109">
        <f>E18+F18</f>
        <v>5900000</v>
      </c>
      <c r="F19" s="110"/>
      <c r="G19" s="104"/>
      <c r="H19" s="106"/>
    </row>
  </sheetData>
  <mergeCells count="6">
    <mergeCell ref="A1:H1"/>
    <mergeCell ref="G18:G19"/>
    <mergeCell ref="H18:H19"/>
    <mergeCell ref="A19:B19"/>
    <mergeCell ref="E19:F19"/>
    <mergeCell ref="E2:F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H5" sqref="H5"/>
    </sheetView>
  </sheetViews>
  <sheetFormatPr defaultColWidth="8.85546875" defaultRowHeight="15" x14ac:dyDescent="0.25"/>
  <cols>
    <col min="1" max="1" width="23" style="34" bestFit="1" customWidth="1"/>
    <col min="2" max="2" width="23.140625" style="34" customWidth="1"/>
    <col min="3" max="3" width="8.42578125" style="34" customWidth="1"/>
    <col min="4" max="4" width="10.5703125" style="34" customWidth="1"/>
    <col min="5" max="5" width="11.42578125" style="34" bestFit="1" customWidth="1"/>
    <col min="6" max="6" width="11.140625" style="34" customWidth="1"/>
    <col min="7" max="7" width="14.5703125" style="34" customWidth="1"/>
    <col min="8" max="8" width="14.85546875" style="34" bestFit="1" customWidth="1"/>
    <col min="9" max="10" width="8.85546875" style="34"/>
    <col min="11" max="11" width="11.140625" style="34" customWidth="1"/>
    <col min="12" max="16384" width="8.85546875" style="34"/>
  </cols>
  <sheetData>
    <row r="1" spans="1:8" ht="15.75" x14ac:dyDescent="0.25">
      <c r="A1" s="94" t="s">
        <v>87</v>
      </c>
      <c r="B1" s="94"/>
      <c r="C1" s="94"/>
      <c r="D1" s="94"/>
      <c r="E1" s="94"/>
      <c r="F1" s="94"/>
      <c r="G1" s="94"/>
      <c r="H1" s="94"/>
    </row>
    <row r="2" spans="1:8" ht="15.75" x14ac:dyDescent="0.25">
      <c r="A2" s="20" t="s">
        <v>0</v>
      </c>
      <c r="B2" s="21" t="s">
        <v>1</v>
      </c>
      <c r="C2" s="21" t="s">
        <v>2</v>
      </c>
      <c r="D2" s="22" t="s">
        <v>3</v>
      </c>
      <c r="E2" s="98" t="s">
        <v>4</v>
      </c>
      <c r="F2" s="99"/>
      <c r="G2" s="23" t="s">
        <v>5</v>
      </c>
      <c r="H2" s="24" t="s">
        <v>6</v>
      </c>
    </row>
    <row r="3" spans="1:8" ht="15.75" x14ac:dyDescent="0.25">
      <c r="A3" s="20"/>
      <c r="B3" s="21"/>
      <c r="C3" s="21"/>
      <c r="D3" s="22"/>
      <c r="E3" s="23" t="s">
        <v>7</v>
      </c>
      <c r="F3" s="23" t="s">
        <v>8</v>
      </c>
      <c r="G3" s="23"/>
      <c r="H3" s="24"/>
    </row>
    <row r="4" spans="1:8" ht="15.75" x14ac:dyDescent="0.25">
      <c r="A4" s="25" t="s">
        <v>89</v>
      </c>
      <c r="B4" s="25"/>
      <c r="C4" s="25"/>
      <c r="D4" s="26"/>
      <c r="E4" s="25"/>
      <c r="F4" s="25"/>
      <c r="G4" s="25"/>
      <c r="H4" s="27">
        <v>15041700</v>
      </c>
    </row>
    <row r="5" spans="1:8" ht="15.75" x14ac:dyDescent="0.25">
      <c r="A5" s="28">
        <v>44977</v>
      </c>
      <c r="B5" s="17" t="s">
        <v>90</v>
      </c>
      <c r="C5" s="29"/>
      <c r="D5" s="30"/>
      <c r="E5" s="31">
        <v>500000</v>
      </c>
      <c r="F5" s="31"/>
      <c r="G5" s="31"/>
      <c r="H5" s="32">
        <f>H4+E5+F5-G5</f>
        <v>15541700</v>
      </c>
    </row>
    <row r="6" spans="1:8" ht="15.75" x14ac:dyDescent="0.25">
      <c r="A6" s="33"/>
      <c r="B6" s="43"/>
      <c r="C6" s="43"/>
      <c r="D6" s="44"/>
      <c r="E6" s="31"/>
      <c r="F6" s="31"/>
      <c r="G6" s="31"/>
      <c r="H6" s="32"/>
    </row>
    <row r="7" spans="1:8" ht="15.75" x14ac:dyDescent="0.25">
      <c r="A7" s="40" t="s">
        <v>91</v>
      </c>
      <c r="B7" s="20"/>
      <c r="C7" s="20"/>
      <c r="D7" s="22"/>
      <c r="E7" s="32">
        <f>SUM(E5:E6)</f>
        <v>500000</v>
      </c>
      <c r="F7" s="32">
        <f>SUM(F5:F6)</f>
        <v>0</v>
      </c>
      <c r="G7" s="113">
        <f>SUM(G5:G6)</f>
        <v>0</v>
      </c>
      <c r="H7" s="113">
        <f>H4+E8-G7</f>
        <v>15541700</v>
      </c>
    </row>
    <row r="8" spans="1:8" ht="15.75" x14ac:dyDescent="0.25">
      <c r="A8" s="114" t="s">
        <v>92</v>
      </c>
      <c r="B8" s="114"/>
      <c r="C8" s="40"/>
      <c r="D8" s="41"/>
      <c r="E8" s="115">
        <f>E7+F7</f>
        <v>500000</v>
      </c>
      <c r="F8" s="115"/>
      <c r="G8" s="113"/>
      <c r="H8" s="113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25" workbookViewId="0">
      <selection activeCell="H5" sqref="H5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94" t="s">
        <v>98</v>
      </c>
      <c r="B1" s="94"/>
      <c r="C1" s="94"/>
      <c r="D1" s="94"/>
      <c r="E1" s="94"/>
      <c r="F1" s="94"/>
      <c r="G1" s="94"/>
      <c r="H1" s="94"/>
    </row>
    <row r="2" spans="1:11" ht="15.75" x14ac:dyDescent="0.25">
      <c r="A2" s="20" t="s">
        <v>0</v>
      </c>
      <c r="B2" s="21" t="s">
        <v>1</v>
      </c>
      <c r="C2" s="21" t="s">
        <v>2</v>
      </c>
      <c r="D2" s="22" t="s">
        <v>3</v>
      </c>
      <c r="E2" s="23" t="s">
        <v>4</v>
      </c>
      <c r="F2" s="23"/>
      <c r="G2" s="23" t="s">
        <v>5</v>
      </c>
      <c r="H2" s="24" t="s">
        <v>6</v>
      </c>
    </row>
    <row r="3" spans="1:11" ht="15.75" x14ac:dyDescent="0.25">
      <c r="A3" s="20"/>
      <c r="B3" s="21"/>
      <c r="C3" s="21"/>
      <c r="D3" s="22"/>
      <c r="E3" s="23" t="s">
        <v>7</v>
      </c>
      <c r="F3" s="23" t="s">
        <v>8</v>
      </c>
      <c r="G3" s="23"/>
      <c r="H3" s="24"/>
    </row>
    <row r="4" spans="1:11" ht="15.75" x14ac:dyDescent="0.25">
      <c r="A4" s="91" t="s">
        <v>94</v>
      </c>
      <c r="B4" s="91"/>
      <c r="C4" s="91"/>
      <c r="D4" s="92"/>
      <c r="E4" s="91"/>
      <c r="F4" s="91"/>
      <c r="G4" s="91"/>
      <c r="H4" s="27">
        <v>15541700</v>
      </c>
    </row>
    <row r="5" spans="1:11" ht="15.75" x14ac:dyDescent="0.25">
      <c r="A5" s="36">
        <v>44986</v>
      </c>
      <c r="B5" s="17" t="s">
        <v>93</v>
      </c>
      <c r="C5" s="29"/>
      <c r="D5" s="30"/>
      <c r="E5" s="31"/>
      <c r="F5" s="31">
        <v>1000000</v>
      </c>
      <c r="G5" s="31"/>
      <c r="H5" s="32">
        <f>H4+E5+F5-G5</f>
        <v>16541700</v>
      </c>
    </row>
    <row r="6" spans="1:11" ht="15.75" x14ac:dyDescent="0.25">
      <c r="A6" s="36"/>
      <c r="B6" s="17" t="s">
        <v>90</v>
      </c>
      <c r="C6" s="29"/>
      <c r="D6" s="30"/>
      <c r="E6" s="31">
        <v>500000</v>
      </c>
      <c r="F6" s="31"/>
      <c r="G6" s="31"/>
      <c r="H6" s="32">
        <f>H5+E6+F6-G6</f>
        <v>17041700</v>
      </c>
    </row>
    <row r="7" spans="1:11" ht="15.75" x14ac:dyDescent="0.25">
      <c r="A7" s="36"/>
      <c r="B7" s="17" t="s">
        <v>95</v>
      </c>
      <c r="C7" s="29"/>
      <c r="D7" s="30"/>
      <c r="E7" s="31"/>
      <c r="F7" s="31">
        <v>400000</v>
      </c>
      <c r="G7" s="31"/>
      <c r="H7" s="32">
        <f t="shared" ref="H7:H9" si="0">H6+E7+F7-G7</f>
        <v>17441700</v>
      </c>
    </row>
    <row r="8" spans="1:11" ht="15.75" x14ac:dyDescent="0.25">
      <c r="A8" s="36"/>
      <c r="B8" s="17" t="s">
        <v>96</v>
      </c>
      <c r="C8" s="29"/>
      <c r="D8" s="30"/>
      <c r="E8" s="31"/>
      <c r="F8" s="31">
        <v>200000</v>
      </c>
      <c r="G8" s="31"/>
      <c r="H8" s="32">
        <f t="shared" si="0"/>
        <v>17641700</v>
      </c>
    </row>
    <row r="9" spans="1:11" ht="15.75" x14ac:dyDescent="0.25">
      <c r="A9" s="36"/>
      <c r="B9" s="17" t="s">
        <v>97</v>
      </c>
      <c r="C9" s="29"/>
      <c r="D9" s="30"/>
      <c r="E9" s="31"/>
      <c r="F9" s="31">
        <v>100000</v>
      </c>
      <c r="G9" s="31"/>
      <c r="H9" s="32">
        <f t="shared" si="0"/>
        <v>17741700</v>
      </c>
    </row>
    <row r="10" spans="1:11" ht="15.75" x14ac:dyDescent="0.25">
      <c r="A10" s="36" t="s">
        <v>99</v>
      </c>
      <c r="B10" s="34" t="s">
        <v>12</v>
      </c>
      <c r="C10" s="34">
        <v>6</v>
      </c>
      <c r="D10" s="35">
        <v>130000</v>
      </c>
      <c r="E10" s="31"/>
      <c r="F10" s="31"/>
      <c r="G10" s="31">
        <f>C10*D10</f>
        <v>780000</v>
      </c>
      <c r="H10" s="32">
        <f>H5+E10+F10-G10</f>
        <v>15761700</v>
      </c>
    </row>
    <row r="11" spans="1:11" ht="15.75" x14ac:dyDescent="0.25">
      <c r="A11" s="36"/>
      <c r="B11" s="34" t="s">
        <v>9</v>
      </c>
      <c r="C11" s="34">
        <v>12</v>
      </c>
      <c r="D11" s="35">
        <v>14000</v>
      </c>
      <c r="E11" s="31"/>
      <c r="F11" s="31"/>
      <c r="G11" s="31">
        <f t="shared" ref="G11:G41" si="1">C11*D11</f>
        <v>168000</v>
      </c>
      <c r="H11" s="32">
        <f t="shared" ref="H11:H41" si="2">H10+E11+F11-G11</f>
        <v>15593700</v>
      </c>
    </row>
    <row r="12" spans="1:11" ht="15.75" x14ac:dyDescent="0.25">
      <c r="A12" s="37"/>
      <c r="B12" s="34" t="s">
        <v>13</v>
      </c>
      <c r="C12" s="34">
        <v>2</v>
      </c>
      <c r="D12" s="35">
        <v>15000</v>
      </c>
      <c r="E12" s="31"/>
      <c r="F12" s="31"/>
      <c r="G12" s="31">
        <f>C12*D12</f>
        <v>30000</v>
      </c>
      <c r="H12" s="32">
        <f t="shared" si="2"/>
        <v>15563700</v>
      </c>
    </row>
    <row r="13" spans="1:11" ht="15.75" x14ac:dyDescent="0.25">
      <c r="A13" s="37"/>
      <c r="B13" s="34" t="s">
        <v>14</v>
      </c>
      <c r="C13" s="34">
        <v>6</v>
      </c>
      <c r="D13" s="35">
        <v>12000</v>
      </c>
      <c r="E13" s="31"/>
      <c r="F13" s="31"/>
      <c r="G13" s="31">
        <f>C13*D13</f>
        <v>72000</v>
      </c>
      <c r="H13" s="32">
        <f t="shared" si="2"/>
        <v>15491700</v>
      </c>
    </row>
    <row r="14" spans="1:11" ht="15.75" x14ac:dyDescent="0.25">
      <c r="A14" s="37"/>
      <c r="B14" s="34" t="s">
        <v>100</v>
      </c>
      <c r="C14" s="34">
        <v>1</v>
      </c>
      <c r="D14" s="35">
        <v>80000</v>
      </c>
      <c r="E14" s="31"/>
      <c r="F14" s="31"/>
      <c r="G14" s="31">
        <f>C14*D14</f>
        <v>80000</v>
      </c>
      <c r="H14" s="32">
        <f t="shared" si="2"/>
        <v>15411700</v>
      </c>
    </row>
    <row r="15" spans="1:11" ht="15.75" x14ac:dyDescent="0.25">
      <c r="A15" s="37"/>
      <c r="B15" s="34" t="s">
        <v>11</v>
      </c>
      <c r="C15" s="34">
        <v>2</v>
      </c>
      <c r="D15" s="35">
        <v>35000</v>
      </c>
      <c r="E15" s="31"/>
      <c r="F15" s="31"/>
      <c r="G15" s="31">
        <f t="shared" si="1"/>
        <v>70000</v>
      </c>
      <c r="H15" s="32">
        <f t="shared" si="2"/>
        <v>15341700</v>
      </c>
      <c r="J15" s="1" t="s">
        <v>110</v>
      </c>
      <c r="K15" s="2">
        <f>SUM(G10:G23)</f>
        <v>1720000</v>
      </c>
    </row>
    <row r="16" spans="1:11" ht="15.75" x14ac:dyDescent="0.25">
      <c r="A16" s="37"/>
      <c r="B16" s="34" t="s">
        <v>16</v>
      </c>
      <c r="C16" s="34">
        <v>1</v>
      </c>
      <c r="D16" s="35">
        <v>50000</v>
      </c>
      <c r="E16" s="31"/>
      <c r="F16" s="31"/>
      <c r="G16" s="31">
        <f t="shared" si="1"/>
        <v>50000</v>
      </c>
      <c r="H16" s="32">
        <f t="shared" si="2"/>
        <v>15291700</v>
      </c>
      <c r="J16" s="1" t="s">
        <v>111</v>
      </c>
      <c r="K16" s="2">
        <f>SUM(G24:G29)</f>
        <v>1130000</v>
      </c>
    </row>
    <row r="17" spans="1:11" ht="15.75" x14ac:dyDescent="0.25">
      <c r="A17" s="37"/>
      <c r="B17" s="34" t="s">
        <v>101</v>
      </c>
      <c r="C17" s="34">
        <v>1</v>
      </c>
      <c r="D17" s="35">
        <v>20000</v>
      </c>
      <c r="E17" s="31"/>
      <c r="F17" s="31"/>
      <c r="G17" s="31">
        <f t="shared" si="1"/>
        <v>20000</v>
      </c>
      <c r="H17" s="32">
        <f t="shared" si="2"/>
        <v>15271700</v>
      </c>
      <c r="J17" s="1" t="s">
        <v>112</v>
      </c>
      <c r="K17" s="2">
        <f>SUM(G30:G35)</f>
        <v>1130000</v>
      </c>
    </row>
    <row r="18" spans="1:11" ht="15.75" x14ac:dyDescent="0.25">
      <c r="A18" s="37"/>
      <c r="B18" s="34" t="s">
        <v>102</v>
      </c>
      <c r="C18" s="34">
        <v>1</v>
      </c>
      <c r="D18" s="35">
        <v>60000</v>
      </c>
      <c r="E18" s="31"/>
      <c r="F18" s="31"/>
      <c r="G18" s="31">
        <f t="shared" si="1"/>
        <v>60000</v>
      </c>
      <c r="H18" s="32">
        <f t="shared" si="2"/>
        <v>15211700</v>
      </c>
      <c r="J18" s="1" t="s">
        <v>113</v>
      </c>
      <c r="K18" s="2">
        <f>SUM(G36:G41)</f>
        <v>1094000</v>
      </c>
    </row>
    <row r="19" spans="1:11" ht="15.75" x14ac:dyDescent="0.25">
      <c r="A19" s="37"/>
      <c r="B19" s="34" t="s">
        <v>10</v>
      </c>
      <c r="C19" s="34">
        <v>1</v>
      </c>
      <c r="D19" s="35">
        <v>390000</v>
      </c>
      <c r="E19" s="31"/>
      <c r="F19" s="31"/>
      <c r="G19" s="31">
        <f t="shared" si="1"/>
        <v>390000</v>
      </c>
      <c r="H19" s="32">
        <f t="shared" si="2"/>
        <v>14821700</v>
      </c>
      <c r="J19" s="1" t="s">
        <v>25</v>
      </c>
      <c r="K19" s="2" t="e">
        <f>SUM(#REF!)</f>
        <v>#REF!</v>
      </c>
    </row>
    <row r="20" spans="1:11" ht="15.75" x14ac:dyDescent="0.25">
      <c r="A20" s="37"/>
      <c r="B20" s="34"/>
      <c r="C20" s="34"/>
      <c r="D20" s="35"/>
      <c r="E20" s="31"/>
      <c r="F20" s="31"/>
      <c r="G20" s="31"/>
      <c r="H20" s="32">
        <f t="shared" si="2"/>
        <v>14821700</v>
      </c>
      <c r="J20" s="16" t="s">
        <v>24</v>
      </c>
      <c r="K20" s="15" t="e">
        <f>SUM(K15:K19)</f>
        <v>#REF!</v>
      </c>
    </row>
    <row r="21" spans="1:11" ht="15.75" x14ac:dyDescent="0.25">
      <c r="A21" s="37"/>
      <c r="B21" s="34"/>
      <c r="C21" s="34"/>
      <c r="D21" s="35"/>
      <c r="E21" s="31"/>
      <c r="F21" s="31"/>
      <c r="G21" s="31"/>
      <c r="H21" s="32">
        <f t="shared" si="2"/>
        <v>14821700</v>
      </c>
    </row>
    <row r="22" spans="1:11" ht="15.75" x14ac:dyDescent="0.25">
      <c r="A22" s="37"/>
      <c r="B22" s="34"/>
      <c r="C22" s="34"/>
      <c r="D22" s="35"/>
      <c r="E22" s="31"/>
      <c r="F22" s="31"/>
      <c r="G22" s="31"/>
      <c r="H22" s="32">
        <f t="shared" si="2"/>
        <v>14821700</v>
      </c>
    </row>
    <row r="23" spans="1:11" ht="15.75" x14ac:dyDescent="0.25">
      <c r="A23" s="37"/>
      <c r="B23" s="34"/>
      <c r="C23" s="34"/>
      <c r="D23" s="35"/>
      <c r="E23" s="31"/>
      <c r="F23" s="31"/>
      <c r="G23" s="31"/>
      <c r="H23" s="27">
        <f t="shared" si="2"/>
        <v>14821700</v>
      </c>
    </row>
    <row r="24" spans="1:11" ht="15.75" x14ac:dyDescent="0.25">
      <c r="A24" s="36" t="s">
        <v>103</v>
      </c>
      <c r="B24" s="34" t="s">
        <v>12</v>
      </c>
      <c r="C24" s="34">
        <v>6</v>
      </c>
      <c r="D24" s="35">
        <v>130000</v>
      </c>
      <c r="E24" s="31"/>
      <c r="F24" s="31"/>
      <c r="G24" s="31">
        <f t="shared" si="1"/>
        <v>780000</v>
      </c>
      <c r="H24" s="32">
        <f t="shared" si="2"/>
        <v>14041700</v>
      </c>
    </row>
    <row r="25" spans="1:11" ht="15.75" x14ac:dyDescent="0.25">
      <c r="A25" s="37"/>
      <c r="B25" s="34" t="s">
        <v>9</v>
      </c>
      <c r="C25" s="34">
        <v>12</v>
      </c>
      <c r="D25" s="35">
        <v>14000</v>
      </c>
      <c r="E25" s="31"/>
      <c r="F25" s="31"/>
      <c r="G25" s="31">
        <f t="shared" si="1"/>
        <v>168000</v>
      </c>
      <c r="H25" s="32">
        <f t="shared" si="2"/>
        <v>13873700</v>
      </c>
    </row>
    <row r="26" spans="1:11" ht="15.75" x14ac:dyDescent="0.25">
      <c r="A26" s="37"/>
      <c r="B26" s="34" t="s">
        <v>13</v>
      </c>
      <c r="C26" s="34">
        <v>2</v>
      </c>
      <c r="D26" s="35">
        <v>15000</v>
      </c>
      <c r="E26" s="31"/>
      <c r="F26" s="31"/>
      <c r="G26" s="31">
        <f t="shared" si="1"/>
        <v>30000</v>
      </c>
      <c r="H26" s="32">
        <f t="shared" si="2"/>
        <v>13843700</v>
      </c>
    </row>
    <row r="27" spans="1:11" ht="15.75" x14ac:dyDescent="0.25">
      <c r="A27" s="37"/>
      <c r="B27" s="34" t="s">
        <v>14</v>
      </c>
      <c r="C27" s="34">
        <v>6</v>
      </c>
      <c r="D27" s="35">
        <v>12000</v>
      </c>
      <c r="E27" s="31"/>
      <c r="F27" s="31"/>
      <c r="G27" s="31">
        <f t="shared" si="1"/>
        <v>72000</v>
      </c>
      <c r="H27" s="32">
        <f t="shared" si="2"/>
        <v>13771700</v>
      </c>
    </row>
    <row r="28" spans="1:11" ht="15.75" x14ac:dyDescent="0.25">
      <c r="A28" s="37"/>
      <c r="B28" s="34" t="s">
        <v>75</v>
      </c>
      <c r="C28" s="34">
        <v>1</v>
      </c>
      <c r="D28" s="35">
        <v>80000</v>
      </c>
      <c r="E28" s="31"/>
      <c r="F28" s="31"/>
      <c r="G28" s="31">
        <f t="shared" si="1"/>
        <v>80000</v>
      </c>
      <c r="H28" s="32">
        <f t="shared" si="2"/>
        <v>13691700</v>
      </c>
    </row>
    <row r="29" spans="1:11" ht="15.75" x14ac:dyDescent="0.25">
      <c r="A29" s="37"/>
      <c r="B29" s="34"/>
      <c r="C29" s="34"/>
      <c r="D29" s="35"/>
      <c r="E29" s="31"/>
      <c r="F29" s="31"/>
      <c r="G29" s="31">
        <f t="shared" si="1"/>
        <v>0</v>
      </c>
      <c r="H29" s="27">
        <f t="shared" si="2"/>
        <v>13691700</v>
      </c>
    </row>
    <row r="30" spans="1:11" ht="15.75" x14ac:dyDescent="0.25">
      <c r="A30" s="36" t="s">
        <v>104</v>
      </c>
      <c r="B30" s="34" t="s">
        <v>12</v>
      </c>
      <c r="C30" s="34">
        <v>6</v>
      </c>
      <c r="D30" s="35">
        <v>130000</v>
      </c>
      <c r="E30" s="31"/>
      <c r="F30" s="31"/>
      <c r="G30" s="31">
        <f t="shared" si="1"/>
        <v>780000</v>
      </c>
      <c r="H30" s="32">
        <f t="shared" si="2"/>
        <v>12911700</v>
      </c>
    </row>
    <row r="31" spans="1:11" ht="15.75" x14ac:dyDescent="0.25">
      <c r="A31" s="37"/>
      <c r="B31" s="34" t="s">
        <v>9</v>
      </c>
      <c r="C31" s="34">
        <v>12</v>
      </c>
      <c r="D31" s="35">
        <v>14000</v>
      </c>
      <c r="E31" s="31"/>
      <c r="F31" s="31"/>
      <c r="G31" s="31">
        <f t="shared" si="1"/>
        <v>168000</v>
      </c>
      <c r="H31" s="32">
        <f>H30+E31+F31-G31</f>
        <v>12743700</v>
      </c>
    </row>
    <row r="32" spans="1:11" ht="15.75" x14ac:dyDescent="0.25">
      <c r="A32" s="37"/>
      <c r="B32" s="34" t="s">
        <v>13</v>
      </c>
      <c r="C32" s="34">
        <v>2</v>
      </c>
      <c r="D32" s="35">
        <v>15000</v>
      </c>
      <c r="E32" s="31"/>
      <c r="F32" s="31"/>
      <c r="G32" s="31">
        <f t="shared" si="1"/>
        <v>30000</v>
      </c>
      <c r="H32" s="32">
        <f t="shared" si="2"/>
        <v>12713700</v>
      </c>
    </row>
    <row r="33" spans="1:8" ht="15.75" x14ac:dyDescent="0.25">
      <c r="A33" s="37"/>
      <c r="B33" s="34" t="s">
        <v>14</v>
      </c>
      <c r="C33" s="34">
        <v>6</v>
      </c>
      <c r="D33" s="35">
        <v>12000</v>
      </c>
      <c r="E33" s="31"/>
      <c r="F33" s="31"/>
      <c r="G33" s="31">
        <f t="shared" si="1"/>
        <v>72000</v>
      </c>
      <c r="H33" s="32">
        <f t="shared" si="2"/>
        <v>12641700</v>
      </c>
    </row>
    <row r="34" spans="1:8" ht="15.75" x14ac:dyDescent="0.25">
      <c r="A34" s="37"/>
      <c r="B34" s="34" t="s">
        <v>75</v>
      </c>
      <c r="C34" s="34">
        <v>1</v>
      </c>
      <c r="D34" s="35">
        <v>80000</v>
      </c>
      <c r="E34" s="31"/>
      <c r="F34" s="31"/>
      <c r="G34" s="31">
        <f t="shared" si="1"/>
        <v>80000</v>
      </c>
      <c r="H34" s="32">
        <f t="shared" si="2"/>
        <v>12561700</v>
      </c>
    </row>
    <row r="35" spans="1:8" ht="15.75" x14ac:dyDescent="0.25">
      <c r="A35" s="37"/>
      <c r="B35" s="34"/>
      <c r="C35" s="34"/>
      <c r="D35" s="35"/>
      <c r="E35" s="93"/>
      <c r="F35" s="31"/>
      <c r="G35" s="31">
        <f t="shared" si="1"/>
        <v>0</v>
      </c>
      <c r="H35" s="32">
        <f t="shared" si="2"/>
        <v>12561700</v>
      </c>
    </row>
    <row r="36" spans="1:8" ht="15.75" x14ac:dyDescent="0.25">
      <c r="A36" s="36" t="s">
        <v>105</v>
      </c>
      <c r="B36" s="34" t="s">
        <v>12</v>
      </c>
      <c r="C36" s="34">
        <v>6</v>
      </c>
      <c r="D36" s="35">
        <v>125000</v>
      </c>
      <c r="E36" s="31"/>
      <c r="F36" s="31"/>
      <c r="G36" s="31">
        <f t="shared" si="1"/>
        <v>750000</v>
      </c>
      <c r="H36" s="32">
        <f t="shared" si="2"/>
        <v>11811700</v>
      </c>
    </row>
    <row r="37" spans="1:8" ht="15.75" x14ac:dyDescent="0.25">
      <c r="A37" s="37"/>
      <c r="B37" s="34" t="s">
        <v>9</v>
      </c>
      <c r="C37" s="34">
        <v>12</v>
      </c>
      <c r="D37" s="35">
        <v>14000</v>
      </c>
      <c r="E37" s="31"/>
      <c r="F37" s="31"/>
      <c r="G37" s="31">
        <f t="shared" si="1"/>
        <v>168000</v>
      </c>
      <c r="H37" s="32">
        <f t="shared" si="2"/>
        <v>11643700</v>
      </c>
    </row>
    <row r="38" spans="1:8" ht="15.75" x14ac:dyDescent="0.25">
      <c r="A38" s="37"/>
      <c r="B38" s="34" t="s">
        <v>13</v>
      </c>
      <c r="C38" s="34">
        <v>2</v>
      </c>
      <c r="D38" s="35">
        <v>15000</v>
      </c>
      <c r="E38" s="31"/>
      <c r="F38" s="31"/>
      <c r="G38" s="31">
        <f t="shared" si="1"/>
        <v>30000</v>
      </c>
      <c r="H38" s="32">
        <f t="shared" si="2"/>
        <v>11613700</v>
      </c>
    </row>
    <row r="39" spans="1:8" ht="15.75" x14ac:dyDescent="0.25">
      <c r="A39" s="37"/>
      <c r="B39" s="34" t="s">
        <v>14</v>
      </c>
      <c r="C39" s="34">
        <v>6</v>
      </c>
      <c r="D39" s="35">
        <v>11000</v>
      </c>
      <c r="E39" s="31"/>
      <c r="F39" s="31"/>
      <c r="G39" s="31">
        <f t="shared" si="1"/>
        <v>66000</v>
      </c>
      <c r="H39" s="32">
        <f t="shared" si="2"/>
        <v>11547700</v>
      </c>
    </row>
    <row r="40" spans="1:8" ht="15.75" x14ac:dyDescent="0.25">
      <c r="A40" s="37"/>
      <c r="B40" s="34" t="s">
        <v>75</v>
      </c>
      <c r="C40" s="34">
        <v>1</v>
      </c>
      <c r="D40" s="35">
        <v>80000</v>
      </c>
      <c r="E40" s="31"/>
      <c r="F40" s="31"/>
      <c r="G40" s="31">
        <f t="shared" si="1"/>
        <v>80000</v>
      </c>
      <c r="H40" s="32">
        <f t="shared" si="2"/>
        <v>11467700</v>
      </c>
    </row>
    <row r="41" spans="1:8" ht="15.75" x14ac:dyDescent="0.25">
      <c r="A41" s="37"/>
      <c r="B41" s="34"/>
      <c r="C41" s="34"/>
      <c r="D41" s="35"/>
      <c r="E41" s="31"/>
      <c r="F41" s="31"/>
      <c r="G41" s="31">
        <f t="shared" si="1"/>
        <v>0</v>
      </c>
      <c r="H41" s="32">
        <f t="shared" si="2"/>
        <v>11467700</v>
      </c>
    </row>
    <row r="42" spans="1:8" ht="15.75" x14ac:dyDescent="0.25">
      <c r="A42" s="40" t="s">
        <v>106</v>
      </c>
      <c r="B42" s="20"/>
      <c r="C42" s="20"/>
      <c r="D42" s="22"/>
      <c r="E42" s="32">
        <f>SUM(E5:E41)</f>
        <v>500000</v>
      </c>
      <c r="F42" s="32">
        <f>SUM(F5:F41)</f>
        <v>1700000</v>
      </c>
      <c r="G42" s="113">
        <f>SUM(G10:G41)</f>
        <v>5074000</v>
      </c>
      <c r="H42" s="113">
        <f>H4+E43-G42</f>
        <v>12667700</v>
      </c>
    </row>
    <row r="43" spans="1:8" ht="15.75" x14ac:dyDescent="0.25">
      <c r="A43" s="114" t="s">
        <v>107</v>
      </c>
      <c r="B43" s="114"/>
      <c r="C43" s="40"/>
      <c r="D43" s="41"/>
      <c r="E43" s="115">
        <f>E42+F42</f>
        <v>2200000</v>
      </c>
      <c r="F43" s="115"/>
      <c r="G43" s="113"/>
      <c r="H43" s="113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16" workbookViewId="0">
      <selection activeCell="G35" sqref="G35:G36"/>
    </sheetView>
  </sheetViews>
  <sheetFormatPr defaultColWidth="8.85546875" defaultRowHeight="15" x14ac:dyDescent="0.25"/>
  <cols>
    <col min="1" max="1" width="23" style="34" bestFit="1" customWidth="1"/>
    <col min="2" max="2" width="27.140625" style="34" bestFit="1" customWidth="1"/>
    <col min="3" max="3" width="8.42578125" style="34" customWidth="1"/>
    <col min="4" max="4" width="10.5703125" style="34" customWidth="1"/>
    <col min="5" max="5" width="16.28515625" style="34" customWidth="1"/>
    <col min="6" max="6" width="18" style="34" customWidth="1"/>
    <col min="7" max="7" width="15.140625" style="34" customWidth="1"/>
    <col min="8" max="8" width="17.42578125" style="34" customWidth="1"/>
    <col min="9" max="9" width="8.85546875" style="34"/>
    <col min="10" max="10" width="11.85546875" style="34" customWidth="1"/>
    <col min="11" max="11" width="15.7109375" style="34" customWidth="1"/>
    <col min="12" max="16384" width="8.85546875" style="34"/>
  </cols>
  <sheetData>
    <row r="1" spans="1:11" ht="15.75" x14ac:dyDescent="0.25">
      <c r="A1" s="94" t="s">
        <v>108</v>
      </c>
      <c r="B1" s="94"/>
      <c r="C1" s="94"/>
      <c r="D1" s="94"/>
      <c r="E1" s="94"/>
      <c r="F1" s="94"/>
      <c r="G1" s="94"/>
      <c r="H1" s="94"/>
    </row>
    <row r="2" spans="1:11" ht="15.75" x14ac:dyDescent="0.25">
      <c r="A2" s="20" t="s">
        <v>0</v>
      </c>
      <c r="B2" s="21" t="s">
        <v>1</v>
      </c>
      <c r="C2" s="21" t="s">
        <v>2</v>
      </c>
      <c r="D2" s="22" t="s">
        <v>3</v>
      </c>
      <c r="E2" s="98" t="s">
        <v>4</v>
      </c>
      <c r="F2" s="99"/>
      <c r="G2" s="23" t="s">
        <v>5</v>
      </c>
      <c r="H2" s="24" t="s">
        <v>6</v>
      </c>
    </row>
    <row r="3" spans="1:11" ht="15.75" x14ac:dyDescent="0.25">
      <c r="A3" s="20"/>
      <c r="B3" s="21"/>
      <c r="C3" s="21"/>
      <c r="D3" s="22"/>
      <c r="E3" s="23" t="s">
        <v>7</v>
      </c>
      <c r="F3" s="23" t="s">
        <v>8</v>
      </c>
      <c r="G3" s="23"/>
      <c r="H3" s="24"/>
    </row>
    <row r="4" spans="1:11" ht="15.75" x14ac:dyDescent="0.25">
      <c r="A4" s="25" t="s">
        <v>109</v>
      </c>
      <c r="B4" s="25"/>
      <c r="C4" s="25"/>
      <c r="D4" s="26"/>
      <c r="E4" s="25"/>
      <c r="F4" s="25"/>
      <c r="G4" s="25"/>
      <c r="H4" s="27">
        <v>12667700</v>
      </c>
    </row>
    <row r="5" spans="1:11" ht="15.75" x14ac:dyDescent="0.25">
      <c r="A5" s="28">
        <v>45023</v>
      </c>
      <c r="B5" s="17" t="s">
        <v>114</v>
      </c>
      <c r="C5" s="29"/>
      <c r="D5" s="30"/>
      <c r="E5" s="31">
        <v>1000000</v>
      </c>
      <c r="F5" s="31"/>
      <c r="G5" s="31"/>
      <c r="H5" s="32">
        <f>H4+E5+F5-G5</f>
        <v>13667700</v>
      </c>
    </row>
    <row r="6" spans="1:11" ht="15.75" x14ac:dyDescent="0.25">
      <c r="A6" s="28">
        <v>45025</v>
      </c>
      <c r="B6" s="17" t="s">
        <v>115</v>
      </c>
      <c r="C6" s="29"/>
      <c r="D6" s="30"/>
      <c r="E6" s="31"/>
      <c r="F6" s="31">
        <v>1000000</v>
      </c>
      <c r="G6" s="31"/>
      <c r="H6" s="32">
        <f t="shared" ref="H6:H34" si="0">H5+E6+F6-G6</f>
        <v>14667700</v>
      </c>
    </row>
    <row r="7" spans="1:11" ht="15.75" x14ac:dyDescent="0.25">
      <c r="A7" s="28"/>
      <c r="B7" s="17" t="s">
        <v>116</v>
      </c>
      <c r="C7" s="29"/>
      <c r="D7" s="30"/>
      <c r="E7" s="31"/>
      <c r="F7" s="31">
        <v>400000</v>
      </c>
      <c r="G7" s="31"/>
      <c r="H7" s="32">
        <f t="shared" si="0"/>
        <v>15067700</v>
      </c>
    </row>
    <row r="8" spans="1:11" ht="15.75" x14ac:dyDescent="0.25">
      <c r="A8" s="28"/>
      <c r="B8" s="17" t="s">
        <v>117</v>
      </c>
      <c r="C8" s="29"/>
      <c r="D8" s="30"/>
      <c r="E8" s="31"/>
      <c r="F8" s="31">
        <v>223000</v>
      </c>
      <c r="G8" s="31"/>
      <c r="H8" s="32">
        <f t="shared" si="0"/>
        <v>15290700</v>
      </c>
    </row>
    <row r="9" spans="1:11" ht="15.75" x14ac:dyDescent="0.25">
      <c r="A9" s="28">
        <v>45033</v>
      </c>
      <c r="B9" s="17" t="s">
        <v>26</v>
      </c>
      <c r="C9" s="29"/>
      <c r="D9" s="30"/>
      <c r="E9" s="31">
        <v>500000</v>
      </c>
      <c r="F9" s="31"/>
      <c r="G9" s="31"/>
      <c r="H9" s="32">
        <f t="shared" si="0"/>
        <v>15790700</v>
      </c>
    </row>
    <row r="10" spans="1:11" ht="15.75" x14ac:dyDescent="0.25">
      <c r="A10" s="36" t="s">
        <v>118</v>
      </c>
      <c r="B10" s="34" t="s">
        <v>12</v>
      </c>
      <c r="C10" s="34">
        <v>6</v>
      </c>
      <c r="D10" s="35">
        <v>120000</v>
      </c>
      <c r="E10" s="31"/>
      <c r="F10" s="31"/>
      <c r="G10" s="31">
        <f>C10*D10</f>
        <v>720000</v>
      </c>
      <c r="H10" s="32">
        <f t="shared" si="0"/>
        <v>15070700</v>
      </c>
    </row>
    <row r="11" spans="1:11" ht="15.75" x14ac:dyDescent="0.25">
      <c r="A11" s="36"/>
      <c r="B11" s="34" t="s">
        <v>9</v>
      </c>
      <c r="C11" s="34">
        <v>12</v>
      </c>
      <c r="D11" s="35">
        <v>14000</v>
      </c>
      <c r="E11" s="31"/>
      <c r="F11" s="31"/>
      <c r="G11" s="31">
        <f t="shared" ref="G11:G34" si="1">C11*D11</f>
        <v>168000</v>
      </c>
      <c r="H11" s="32">
        <f t="shared" si="0"/>
        <v>14902700</v>
      </c>
    </row>
    <row r="12" spans="1:11" ht="15.75" x14ac:dyDescent="0.25">
      <c r="A12" s="37"/>
      <c r="B12" s="34" t="s">
        <v>13</v>
      </c>
      <c r="C12" s="34">
        <v>3</v>
      </c>
      <c r="D12" s="35">
        <v>15000</v>
      </c>
      <c r="E12" s="31"/>
      <c r="F12" s="31"/>
      <c r="G12" s="31">
        <f>C12*D12</f>
        <v>45000</v>
      </c>
      <c r="H12" s="32">
        <f t="shared" si="0"/>
        <v>14857700</v>
      </c>
    </row>
    <row r="13" spans="1:11" ht="15.75" x14ac:dyDescent="0.25">
      <c r="A13" s="37"/>
      <c r="B13" s="34" t="s">
        <v>14</v>
      </c>
      <c r="C13" s="34">
        <v>6</v>
      </c>
      <c r="D13" s="35">
        <v>13000</v>
      </c>
      <c r="E13" s="31"/>
      <c r="F13" s="31"/>
      <c r="G13" s="31">
        <f>C13*D13</f>
        <v>78000</v>
      </c>
      <c r="H13" s="32">
        <f t="shared" si="0"/>
        <v>14779700</v>
      </c>
    </row>
    <row r="14" spans="1:11" ht="15.75" x14ac:dyDescent="0.25">
      <c r="A14" s="37"/>
      <c r="B14" s="34" t="s">
        <v>119</v>
      </c>
      <c r="C14" s="34">
        <v>1</v>
      </c>
      <c r="D14" s="35">
        <v>70000</v>
      </c>
      <c r="E14" s="31"/>
      <c r="F14" s="31"/>
      <c r="G14" s="31">
        <f>C14*D14</f>
        <v>70000</v>
      </c>
      <c r="H14" s="32">
        <f t="shared" si="0"/>
        <v>14709700</v>
      </c>
    </row>
    <row r="15" spans="1:11" ht="15.75" x14ac:dyDescent="0.25">
      <c r="A15" s="37"/>
      <c r="B15" s="34" t="s">
        <v>11</v>
      </c>
      <c r="C15" s="34">
        <v>2</v>
      </c>
      <c r="D15" s="35">
        <v>35000</v>
      </c>
      <c r="E15" s="31"/>
      <c r="F15" s="31"/>
      <c r="G15" s="31">
        <f t="shared" si="1"/>
        <v>70000</v>
      </c>
      <c r="H15" s="32">
        <f t="shared" si="0"/>
        <v>14639700</v>
      </c>
      <c r="J15" s="38" t="s">
        <v>27</v>
      </c>
      <c r="K15" s="39">
        <f>SUM(G10:G22)</f>
        <v>1731000</v>
      </c>
    </row>
    <row r="16" spans="1:11" ht="15.75" x14ac:dyDescent="0.25">
      <c r="A16" s="37"/>
      <c r="B16" s="34" t="s">
        <v>120</v>
      </c>
      <c r="C16" s="34">
        <v>1</v>
      </c>
      <c r="D16" s="35">
        <v>60000</v>
      </c>
      <c r="E16" s="31"/>
      <c r="F16" s="31"/>
      <c r="G16" s="31">
        <f t="shared" si="1"/>
        <v>60000</v>
      </c>
      <c r="H16" s="32">
        <f t="shared" si="0"/>
        <v>14579700</v>
      </c>
      <c r="J16" s="38" t="s">
        <v>32</v>
      </c>
      <c r="K16" s="39">
        <f>SUM(G23:G28)</f>
        <v>1068000</v>
      </c>
    </row>
    <row r="17" spans="1:11" ht="15.75" x14ac:dyDescent="0.25">
      <c r="A17" s="37"/>
      <c r="B17" s="34" t="s">
        <v>121</v>
      </c>
      <c r="C17" s="34">
        <v>1</v>
      </c>
      <c r="D17" s="35">
        <v>60000</v>
      </c>
      <c r="E17" s="31"/>
      <c r="F17" s="31"/>
      <c r="G17" s="31">
        <f t="shared" si="1"/>
        <v>60000</v>
      </c>
      <c r="H17" s="32">
        <f t="shared" si="0"/>
        <v>14519700</v>
      </c>
      <c r="J17" s="38" t="s">
        <v>33</v>
      </c>
      <c r="K17" s="39">
        <f>SUM(G29:G34)</f>
        <v>1065000</v>
      </c>
    </row>
    <row r="18" spans="1:11" ht="15.75" x14ac:dyDescent="0.25">
      <c r="A18" s="37"/>
      <c r="B18" s="34" t="s">
        <v>122</v>
      </c>
      <c r="C18" s="34">
        <v>1</v>
      </c>
      <c r="D18" s="35">
        <v>20000</v>
      </c>
      <c r="E18" s="31"/>
      <c r="F18" s="31"/>
      <c r="G18" s="31">
        <f t="shared" si="1"/>
        <v>20000</v>
      </c>
      <c r="H18" s="32">
        <f t="shared" si="0"/>
        <v>14499700</v>
      </c>
      <c r="J18" s="38" t="s">
        <v>126</v>
      </c>
      <c r="K18" s="39" t="e">
        <f>SUM(#REF!)</f>
        <v>#REF!</v>
      </c>
    </row>
    <row r="19" spans="1:11" ht="15.75" x14ac:dyDescent="0.25">
      <c r="A19" s="37"/>
      <c r="B19" s="34" t="s">
        <v>10</v>
      </c>
      <c r="C19" s="34">
        <v>1</v>
      </c>
      <c r="D19" s="35">
        <v>390000</v>
      </c>
      <c r="E19" s="31"/>
      <c r="F19" s="31"/>
      <c r="G19" s="31">
        <f t="shared" si="1"/>
        <v>390000</v>
      </c>
      <c r="H19" s="32">
        <f t="shared" si="0"/>
        <v>14109700</v>
      </c>
      <c r="J19" s="38"/>
      <c r="K19" s="39"/>
    </row>
    <row r="20" spans="1:11" ht="15.75" x14ac:dyDescent="0.25">
      <c r="A20" s="37"/>
      <c r="B20" s="34" t="s">
        <v>19</v>
      </c>
      <c r="C20" s="34">
        <v>1</v>
      </c>
      <c r="D20" s="35">
        <v>10000</v>
      </c>
      <c r="E20" s="31"/>
      <c r="F20" s="31"/>
      <c r="G20" s="31">
        <f t="shared" si="1"/>
        <v>10000</v>
      </c>
      <c r="H20" s="32">
        <f t="shared" si="0"/>
        <v>14099700</v>
      </c>
      <c r="J20" s="38" t="s">
        <v>24</v>
      </c>
      <c r="K20" s="42" t="e">
        <f>SUM(K15:K19)</f>
        <v>#REF!</v>
      </c>
    </row>
    <row r="21" spans="1:11" ht="15.75" x14ac:dyDescent="0.25">
      <c r="A21" s="37"/>
      <c r="B21" s="34" t="s">
        <v>20</v>
      </c>
      <c r="C21" s="34">
        <v>1</v>
      </c>
      <c r="D21" s="35">
        <v>40000</v>
      </c>
      <c r="E21" s="31"/>
      <c r="F21" s="31"/>
      <c r="G21" s="31">
        <f t="shared" si="1"/>
        <v>40000</v>
      </c>
      <c r="H21" s="32">
        <f t="shared" si="0"/>
        <v>14059700</v>
      </c>
    </row>
    <row r="22" spans="1:11" ht="15.75" x14ac:dyDescent="0.25">
      <c r="A22" s="37"/>
      <c r="D22" s="35"/>
      <c r="E22" s="31"/>
      <c r="F22" s="31"/>
      <c r="G22" s="31">
        <f t="shared" si="1"/>
        <v>0</v>
      </c>
      <c r="H22" s="27">
        <f t="shared" si="0"/>
        <v>14059700</v>
      </c>
    </row>
    <row r="23" spans="1:11" ht="15.75" x14ac:dyDescent="0.25">
      <c r="A23" s="36" t="s">
        <v>123</v>
      </c>
      <c r="B23" s="34" t="s">
        <v>12</v>
      </c>
      <c r="C23" s="34">
        <v>6</v>
      </c>
      <c r="D23" s="35">
        <v>120000</v>
      </c>
      <c r="E23" s="31"/>
      <c r="F23" s="31"/>
      <c r="G23" s="31">
        <f t="shared" si="1"/>
        <v>720000</v>
      </c>
      <c r="H23" s="32">
        <f t="shared" si="0"/>
        <v>13339700</v>
      </c>
    </row>
    <row r="24" spans="1:11" ht="15.75" x14ac:dyDescent="0.25">
      <c r="A24" s="37"/>
      <c r="B24" s="34" t="s">
        <v>9</v>
      </c>
      <c r="C24" s="34">
        <v>12</v>
      </c>
      <c r="D24" s="35">
        <v>14000</v>
      </c>
      <c r="E24" s="31"/>
      <c r="F24" s="31"/>
      <c r="G24" s="31">
        <f t="shared" si="1"/>
        <v>168000</v>
      </c>
      <c r="H24" s="32">
        <f t="shared" si="0"/>
        <v>13171700</v>
      </c>
    </row>
    <row r="25" spans="1:11" ht="15.75" x14ac:dyDescent="0.25">
      <c r="A25" s="37"/>
      <c r="B25" s="34" t="s">
        <v>13</v>
      </c>
      <c r="C25" s="34">
        <v>3</v>
      </c>
      <c r="D25" s="35">
        <v>14000</v>
      </c>
      <c r="E25" s="31"/>
      <c r="F25" s="31"/>
      <c r="G25" s="31">
        <f t="shared" si="1"/>
        <v>42000</v>
      </c>
      <c r="H25" s="32">
        <f t="shared" si="0"/>
        <v>13129700</v>
      </c>
    </row>
    <row r="26" spans="1:11" ht="15.75" x14ac:dyDescent="0.25">
      <c r="A26" s="37"/>
      <c r="B26" s="34" t="s">
        <v>14</v>
      </c>
      <c r="C26" s="34">
        <v>6</v>
      </c>
      <c r="D26" s="35">
        <v>13000</v>
      </c>
      <c r="E26" s="31"/>
      <c r="F26" s="31"/>
      <c r="G26" s="31">
        <f t="shared" si="1"/>
        <v>78000</v>
      </c>
      <c r="H26" s="32">
        <f t="shared" si="0"/>
        <v>13051700</v>
      </c>
    </row>
    <row r="27" spans="1:11" ht="15.75" x14ac:dyDescent="0.25">
      <c r="A27" s="37"/>
      <c r="B27" s="34" t="s">
        <v>119</v>
      </c>
      <c r="C27" s="34">
        <v>1</v>
      </c>
      <c r="D27" s="35">
        <v>60000</v>
      </c>
      <c r="E27" s="31"/>
      <c r="F27" s="31"/>
      <c r="G27" s="31">
        <f t="shared" si="1"/>
        <v>60000</v>
      </c>
      <c r="H27" s="32">
        <f t="shared" si="0"/>
        <v>12991700</v>
      </c>
    </row>
    <row r="28" spans="1:11" ht="15.75" x14ac:dyDescent="0.25">
      <c r="A28" s="37"/>
      <c r="D28" s="35"/>
      <c r="E28" s="31"/>
      <c r="F28" s="31"/>
      <c r="G28" s="31">
        <f t="shared" si="1"/>
        <v>0</v>
      </c>
      <c r="H28" s="27">
        <f t="shared" si="0"/>
        <v>12991700</v>
      </c>
    </row>
    <row r="29" spans="1:11" ht="15.75" x14ac:dyDescent="0.25">
      <c r="A29" s="36" t="s">
        <v>124</v>
      </c>
      <c r="B29" s="34" t="s">
        <v>12</v>
      </c>
      <c r="C29" s="34">
        <v>6</v>
      </c>
      <c r="D29" s="35">
        <v>120000</v>
      </c>
      <c r="E29" s="31"/>
      <c r="F29" s="31"/>
      <c r="G29" s="31">
        <f t="shared" si="1"/>
        <v>720000</v>
      </c>
      <c r="H29" s="32">
        <f t="shared" si="0"/>
        <v>12271700</v>
      </c>
    </row>
    <row r="30" spans="1:11" ht="15.75" x14ac:dyDescent="0.25">
      <c r="A30" s="37"/>
      <c r="B30" s="34" t="s">
        <v>9</v>
      </c>
      <c r="C30" s="34">
        <v>12</v>
      </c>
      <c r="D30" s="35">
        <v>14000</v>
      </c>
      <c r="E30" s="31"/>
      <c r="F30" s="31"/>
      <c r="G30" s="31">
        <f t="shared" si="1"/>
        <v>168000</v>
      </c>
      <c r="H30" s="32">
        <f t="shared" si="0"/>
        <v>12103700</v>
      </c>
    </row>
    <row r="31" spans="1:11" ht="15.75" x14ac:dyDescent="0.25">
      <c r="A31" s="37"/>
      <c r="B31" s="34" t="s">
        <v>13</v>
      </c>
      <c r="C31" s="34">
        <v>3</v>
      </c>
      <c r="D31" s="35">
        <v>13000</v>
      </c>
      <c r="E31" s="31"/>
      <c r="F31" s="31"/>
      <c r="G31" s="31">
        <f t="shared" si="1"/>
        <v>39000</v>
      </c>
      <c r="H31" s="32">
        <f t="shared" si="0"/>
        <v>12064700</v>
      </c>
    </row>
    <row r="32" spans="1:11" ht="15.75" x14ac:dyDescent="0.25">
      <c r="A32" s="37"/>
      <c r="B32" s="34" t="s">
        <v>14</v>
      </c>
      <c r="C32" s="34">
        <v>6</v>
      </c>
      <c r="D32" s="35">
        <v>13000</v>
      </c>
      <c r="E32" s="31"/>
      <c r="F32" s="31"/>
      <c r="G32" s="31">
        <f t="shared" si="1"/>
        <v>78000</v>
      </c>
      <c r="H32" s="32">
        <f t="shared" si="0"/>
        <v>11986700</v>
      </c>
    </row>
    <row r="33" spans="1:8" ht="15.75" x14ac:dyDescent="0.25">
      <c r="A33" s="37"/>
      <c r="B33" s="34" t="s">
        <v>119</v>
      </c>
      <c r="C33" s="34">
        <v>1</v>
      </c>
      <c r="D33" s="35">
        <v>60000</v>
      </c>
      <c r="E33" s="31"/>
      <c r="F33" s="31"/>
      <c r="G33" s="31">
        <f t="shared" si="1"/>
        <v>60000</v>
      </c>
      <c r="H33" s="32">
        <f t="shared" si="0"/>
        <v>11926700</v>
      </c>
    </row>
    <row r="34" spans="1:8" ht="15.75" x14ac:dyDescent="0.25">
      <c r="A34" s="37"/>
      <c r="D34" s="35"/>
      <c r="E34" s="31"/>
      <c r="F34" s="31"/>
      <c r="G34" s="31">
        <f t="shared" si="1"/>
        <v>0</v>
      </c>
      <c r="H34" s="32">
        <f t="shared" si="0"/>
        <v>11926700</v>
      </c>
    </row>
    <row r="35" spans="1:8" ht="15.75" x14ac:dyDescent="0.25">
      <c r="A35" s="40" t="s">
        <v>125</v>
      </c>
      <c r="B35" s="20"/>
      <c r="C35" s="20"/>
      <c r="D35" s="22"/>
      <c r="E35" s="32">
        <f>SUM(E5:E34)</f>
        <v>1500000</v>
      </c>
      <c r="F35" s="32">
        <f>SUM(F5:F34)</f>
        <v>1623000</v>
      </c>
      <c r="G35" s="113">
        <f>SUM(G10:G34)</f>
        <v>3864000</v>
      </c>
      <c r="H35" s="113">
        <f>H4+E36-G35</f>
        <v>11926700</v>
      </c>
    </row>
    <row r="36" spans="1:8" ht="15.75" x14ac:dyDescent="0.25">
      <c r="A36" s="114" t="s">
        <v>127</v>
      </c>
      <c r="B36" s="114"/>
      <c r="C36" s="40"/>
      <c r="D36" s="41"/>
      <c r="E36" s="115">
        <f>E35+F35</f>
        <v>3123000</v>
      </c>
      <c r="F36" s="115"/>
      <c r="G36" s="113"/>
      <c r="H36" s="113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>
      <selection activeCell="H5" sqref="H5"/>
    </sheetView>
  </sheetViews>
  <sheetFormatPr defaultColWidth="8.85546875" defaultRowHeight="15" x14ac:dyDescent="0.25"/>
  <cols>
    <col min="1" max="1" width="16.42578125" style="34" customWidth="1"/>
    <col min="2" max="2" width="17.42578125" style="34" customWidth="1"/>
    <col min="3" max="3" width="8.42578125" style="34" customWidth="1"/>
    <col min="4" max="4" width="10.5703125" style="34" customWidth="1"/>
    <col min="5" max="5" width="14.5703125" style="34" customWidth="1"/>
    <col min="6" max="6" width="15" style="34" customWidth="1"/>
    <col min="7" max="7" width="13.7109375" style="34" customWidth="1"/>
    <col min="8" max="8" width="16.7109375" style="34" customWidth="1"/>
    <col min="9" max="9" width="8.85546875" style="34"/>
    <col min="10" max="10" width="10.140625" style="34" customWidth="1"/>
    <col min="11" max="11" width="13.28515625" style="34" customWidth="1"/>
    <col min="12" max="16384" width="8.85546875" style="34"/>
  </cols>
  <sheetData>
    <row r="1" spans="1:11" ht="15.75" x14ac:dyDescent="0.25">
      <c r="A1" s="94" t="s">
        <v>129</v>
      </c>
      <c r="B1" s="94"/>
      <c r="C1" s="94"/>
      <c r="D1" s="94"/>
      <c r="E1" s="94"/>
      <c r="F1" s="94"/>
      <c r="G1" s="94"/>
      <c r="H1" s="94"/>
    </row>
    <row r="2" spans="1:11" ht="15.75" x14ac:dyDescent="0.25">
      <c r="A2" s="20" t="s">
        <v>0</v>
      </c>
      <c r="B2" s="21" t="s">
        <v>1</v>
      </c>
      <c r="C2" s="21" t="s">
        <v>2</v>
      </c>
      <c r="D2" s="22" t="s">
        <v>3</v>
      </c>
      <c r="E2" s="23" t="s">
        <v>4</v>
      </c>
      <c r="F2" s="23"/>
      <c r="G2" s="23" t="s">
        <v>5</v>
      </c>
      <c r="H2" s="24" t="s">
        <v>6</v>
      </c>
    </row>
    <row r="3" spans="1:11" ht="15.75" x14ac:dyDescent="0.25">
      <c r="A3" s="20"/>
      <c r="B3" s="21"/>
      <c r="C3" s="21"/>
      <c r="D3" s="22"/>
      <c r="E3" s="23" t="s">
        <v>7</v>
      </c>
      <c r="F3" s="23" t="s">
        <v>8</v>
      </c>
      <c r="G3" s="23"/>
      <c r="H3" s="24"/>
    </row>
    <row r="4" spans="1:11" ht="15.75" x14ac:dyDescent="0.25">
      <c r="A4" s="25" t="s">
        <v>128</v>
      </c>
      <c r="B4" s="74"/>
      <c r="C4" s="74"/>
      <c r="D4" s="75"/>
      <c r="E4" s="74"/>
      <c r="F4" s="74"/>
      <c r="G4" s="74"/>
      <c r="H4" s="76">
        <v>11926700</v>
      </c>
    </row>
    <row r="5" spans="1:11" ht="15.75" x14ac:dyDescent="0.25">
      <c r="A5" s="28">
        <v>44822</v>
      </c>
      <c r="B5" s="77"/>
      <c r="C5" s="78"/>
      <c r="D5" s="79"/>
      <c r="E5" s="9"/>
      <c r="F5" s="9"/>
      <c r="G5" s="9"/>
      <c r="H5" s="10">
        <f>H4+E5+F5-G5</f>
        <v>11926700</v>
      </c>
    </row>
    <row r="6" spans="1:11" ht="15.75" x14ac:dyDescent="0.25">
      <c r="A6" s="28">
        <v>44816</v>
      </c>
      <c r="B6" s="77"/>
      <c r="C6" s="78"/>
      <c r="D6" s="79"/>
      <c r="E6" s="9"/>
      <c r="F6" s="9"/>
      <c r="G6" s="9"/>
      <c r="H6" s="10">
        <f t="shared" ref="H6:H38" si="0">H5+E6+F6-G6</f>
        <v>11926700</v>
      </c>
    </row>
    <row r="7" spans="1:11" ht="15.75" x14ac:dyDescent="0.25">
      <c r="A7" s="28">
        <v>44823</v>
      </c>
      <c r="B7" s="77"/>
      <c r="C7" s="78"/>
      <c r="D7" s="79"/>
      <c r="E7" s="9"/>
      <c r="F7" s="9"/>
      <c r="G7" s="9"/>
      <c r="H7" s="10">
        <f t="shared" si="0"/>
        <v>11926700</v>
      </c>
    </row>
    <row r="8" spans="1:11" ht="15.75" x14ac:dyDescent="0.25">
      <c r="A8" s="33" t="s">
        <v>29</v>
      </c>
      <c r="B8" s="68" t="s">
        <v>48</v>
      </c>
      <c r="C8" s="68"/>
      <c r="D8" s="69"/>
      <c r="E8" s="9"/>
      <c r="F8" s="9"/>
      <c r="G8" s="80"/>
      <c r="H8" s="10">
        <f t="shared" si="0"/>
        <v>11926700</v>
      </c>
    </row>
    <row r="9" spans="1:11" ht="15.75" x14ac:dyDescent="0.25">
      <c r="A9" s="67"/>
      <c r="B9" s="68" t="s">
        <v>9</v>
      </c>
      <c r="C9" s="68"/>
      <c r="D9" s="69"/>
      <c r="E9" s="9"/>
      <c r="F9" s="9"/>
      <c r="G9" s="80"/>
      <c r="H9" s="10">
        <f t="shared" si="0"/>
        <v>11926700</v>
      </c>
    </row>
    <row r="10" spans="1:11" ht="15.75" x14ac:dyDescent="0.25">
      <c r="A10" s="36"/>
      <c r="B10" s="68" t="s">
        <v>13</v>
      </c>
      <c r="C10" s="68"/>
      <c r="D10" s="69"/>
      <c r="E10" s="9"/>
      <c r="F10" s="9"/>
      <c r="G10" s="80"/>
      <c r="H10" s="10">
        <f t="shared" si="0"/>
        <v>11926700</v>
      </c>
    </row>
    <row r="11" spans="1:11" ht="15.75" x14ac:dyDescent="0.25">
      <c r="A11" s="37"/>
      <c r="B11" s="68" t="s">
        <v>14</v>
      </c>
      <c r="C11" s="68"/>
      <c r="D11" s="69"/>
      <c r="E11" s="9"/>
      <c r="F11" s="9"/>
      <c r="G11" s="80"/>
      <c r="H11" s="10">
        <f t="shared" si="0"/>
        <v>11926700</v>
      </c>
    </row>
    <row r="12" spans="1:11" ht="15.75" x14ac:dyDescent="0.25">
      <c r="A12" s="37"/>
      <c r="B12" s="68" t="s">
        <v>15</v>
      </c>
      <c r="C12" s="68"/>
      <c r="D12" s="69"/>
      <c r="E12" s="9"/>
      <c r="F12" s="9"/>
      <c r="G12" s="80"/>
      <c r="H12" s="10">
        <f t="shared" si="0"/>
        <v>11926700</v>
      </c>
    </row>
    <row r="13" spans="1:11" ht="15.75" x14ac:dyDescent="0.25">
      <c r="A13" s="37"/>
      <c r="B13" s="68" t="s">
        <v>11</v>
      </c>
      <c r="C13" s="68"/>
      <c r="D13" s="69"/>
      <c r="E13" s="9"/>
      <c r="F13" s="9"/>
      <c r="G13" s="80"/>
      <c r="H13" s="10">
        <f t="shared" si="0"/>
        <v>11926700</v>
      </c>
    </row>
    <row r="14" spans="1:11" ht="15.75" x14ac:dyDescent="0.25">
      <c r="A14" s="37"/>
      <c r="B14" s="68" t="s">
        <v>16</v>
      </c>
      <c r="C14" s="68"/>
      <c r="D14" s="69"/>
      <c r="E14" s="9"/>
      <c r="F14" s="9"/>
      <c r="G14" s="80"/>
      <c r="H14" s="10">
        <f t="shared" si="0"/>
        <v>11926700</v>
      </c>
      <c r="J14" s="38" t="s">
        <v>30</v>
      </c>
      <c r="K14" s="39">
        <f>SUM(G8:G20)</f>
        <v>0</v>
      </c>
    </row>
    <row r="15" spans="1:11" ht="15.75" x14ac:dyDescent="0.25">
      <c r="A15" s="37"/>
      <c r="B15" s="68" t="s">
        <v>17</v>
      </c>
      <c r="C15" s="68"/>
      <c r="D15" s="69"/>
      <c r="E15" s="9"/>
      <c r="F15" s="9"/>
      <c r="G15" s="80"/>
      <c r="H15" s="10">
        <f t="shared" si="0"/>
        <v>11926700</v>
      </c>
      <c r="J15" s="38" t="s">
        <v>34</v>
      </c>
      <c r="K15" s="39">
        <f>SUM(G21:G26)</f>
        <v>0</v>
      </c>
    </row>
    <row r="16" spans="1:11" ht="15.75" x14ac:dyDescent="0.25">
      <c r="A16" s="37"/>
      <c r="B16" s="68" t="s">
        <v>18</v>
      </c>
      <c r="C16" s="68"/>
      <c r="D16" s="69"/>
      <c r="E16" s="9"/>
      <c r="F16" s="9"/>
      <c r="G16" s="80"/>
      <c r="H16" s="10">
        <f t="shared" si="0"/>
        <v>11926700</v>
      </c>
      <c r="J16" s="38" t="s">
        <v>39</v>
      </c>
      <c r="K16" s="39">
        <f>SUM(G27:G32)</f>
        <v>0</v>
      </c>
    </row>
    <row r="17" spans="1:11" ht="15.75" x14ac:dyDescent="0.25">
      <c r="A17" s="37"/>
      <c r="B17" s="68" t="s">
        <v>10</v>
      </c>
      <c r="C17" s="68"/>
      <c r="D17" s="69"/>
      <c r="E17" s="9"/>
      <c r="F17" s="9"/>
      <c r="G17" s="80"/>
      <c r="H17" s="10">
        <f t="shared" si="0"/>
        <v>11926700</v>
      </c>
      <c r="J17" s="38" t="s">
        <v>40</v>
      </c>
      <c r="K17" s="39">
        <f>SUM(G33:G38)</f>
        <v>0</v>
      </c>
    </row>
    <row r="18" spans="1:11" ht="15.75" x14ac:dyDescent="0.25">
      <c r="A18" s="37"/>
      <c r="B18" s="68" t="s">
        <v>19</v>
      </c>
      <c r="C18" s="68"/>
      <c r="D18" s="69"/>
      <c r="E18" s="9"/>
      <c r="F18" s="9"/>
      <c r="G18" s="80"/>
      <c r="H18" s="10">
        <f t="shared" si="0"/>
        <v>11926700</v>
      </c>
      <c r="J18" s="38"/>
      <c r="K18" s="39"/>
    </row>
    <row r="19" spans="1:11" ht="15.75" x14ac:dyDescent="0.25">
      <c r="A19" s="37"/>
      <c r="B19" s="68" t="s">
        <v>20</v>
      </c>
      <c r="C19" s="68"/>
      <c r="D19" s="69"/>
      <c r="E19" s="9"/>
      <c r="F19" s="9"/>
      <c r="G19" s="80"/>
      <c r="H19" s="10">
        <f t="shared" si="0"/>
        <v>11926700</v>
      </c>
      <c r="J19" s="38" t="s">
        <v>24</v>
      </c>
      <c r="K19" s="42">
        <f>SUM(K14:K18)</f>
        <v>0</v>
      </c>
    </row>
    <row r="20" spans="1:11" ht="15.75" x14ac:dyDescent="0.25">
      <c r="A20" s="37"/>
      <c r="B20" s="68" t="s">
        <v>21</v>
      </c>
      <c r="C20" s="68"/>
      <c r="D20" s="69"/>
      <c r="E20" s="9"/>
      <c r="F20" s="9"/>
      <c r="G20" s="80"/>
      <c r="H20" s="10">
        <f t="shared" si="0"/>
        <v>11926700</v>
      </c>
    </row>
    <row r="21" spans="1:11" ht="15.75" x14ac:dyDescent="0.25">
      <c r="A21" s="33" t="s">
        <v>31</v>
      </c>
      <c r="B21" s="68" t="s">
        <v>12</v>
      </c>
      <c r="C21" s="68"/>
      <c r="D21" s="69"/>
      <c r="E21" s="9"/>
      <c r="F21" s="9"/>
      <c r="G21" s="9"/>
      <c r="H21" s="10">
        <f t="shared" si="0"/>
        <v>11926700</v>
      </c>
    </row>
    <row r="22" spans="1:11" ht="15.75" x14ac:dyDescent="0.25">
      <c r="A22" s="37"/>
      <c r="B22" s="68" t="s">
        <v>9</v>
      </c>
      <c r="C22" s="68"/>
      <c r="D22" s="69"/>
      <c r="E22" s="9"/>
      <c r="F22" s="9"/>
      <c r="G22" s="9"/>
      <c r="H22" s="10">
        <f t="shared" si="0"/>
        <v>11926700</v>
      </c>
    </row>
    <row r="23" spans="1:11" ht="15.75" x14ac:dyDescent="0.25">
      <c r="A23" s="37"/>
      <c r="B23" s="68" t="s">
        <v>13</v>
      </c>
      <c r="C23" s="68"/>
      <c r="D23" s="69"/>
      <c r="E23" s="9"/>
      <c r="F23" s="9"/>
      <c r="G23" s="9"/>
      <c r="H23" s="10">
        <f t="shared" si="0"/>
        <v>11926700</v>
      </c>
    </row>
    <row r="24" spans="1:11" ht="15.75" x14ac:dyDescent="0.25">
      <c r="A24" s="37"/>
      <c r="B24" s="68" t="s">
        <v>14</v>
      </c>
      <c r="C24" s="68"/>
      <c r="D24" s="69"/>
      <c r="E24" s="9"/>
      <c r="F24" s="9"/>
      <c r="G24" s="9"/>
      <c r="H24" s="10">
        <f t="shared" si="0"/>
        <v>11926700</v>
      </c>
    </row>
    <row r="25" spans="1:11" ht="15.75" x14ac:dyDescent="0.25">
      <c r="A25" s="37"/>
      <c r="B25" s="68" t="s">
        <v>15</v>
      </c>
      <c r="C25" s="68"/>
      <c r="D25" s="69"/>
      <c r="E25" s="9"/>
      <c r="F25" s="9"/>
      <c r="G25" s="9"/>
      <c r="H25" s="10">
        <f t="shared" si="0"/>
        <v>11926700</v>
      </c>
    </row>
    <row r="26" spans="1:11" ht="15.75" x14ac:dyDescent="0.25">
      <c r="A26" s="37"/>
      <c r="B26" s="68" t="s">
        <v>21</v>
      </c>
      <c r="C26" s="68"/>
      <c r="D26" s="69"/>
      <c r="E26" s="9"/>
      <c r="F26" s="9"/>
      <c r="G26" s="9"/>
      <c r="H26" s="10">
        <f t="shared" si="0"/>
        <v>11926700</v>
      </c>
    </row>
    <row r="27" spans="1:11" ht="15.75" x14ac:dyDescent="0.25">
      <c r="A27" s="33" t="s">
        <v>35</v>
      </c>
      <c r="B27" s="68" t="s">
        <v>12</v>
      </c>
      <c r="C27" s="68"/>
      <c r="D27" s="69"/>
      <c r="E27" s="9"/>
      <c r="F27" s="9"/>
      <c r="G27" s="9"/>
      <c r="H27" s="10">
        <f t="shared" si="0"/>
        <v>11926700</v>
      </c>
    </row>
    <row r="28" spans="1:11" ht="15.75" x14ac:dyDescent="0.25">
      <c r="A28" s="37"/>
      <c r="B28" s="68" t="s">
        <v>9</v>
      </c>
      <c r="C28" s="68"/>
      <c r="D28" s="69"/>
      <c r="E28" s="9"/>
      <c r="F28" s="9"/>
      <c r="G28" s="9"/>
      <c r="H28" s="10">
        <f t="shared" si="0"/>
        <v>11926700</v>
      </c>
    </row>
    <row r="29" spans="1:11" ht="15.75" x14ac:dyDescent="0.25">
      <c r="A29" s="37"/>
      <c r="B29" s="68" t="s">
        <v>13</v>
      </c>
      <c r="C29" s="68"/>
      <c r="D29" s="69"/>
      <c r="E29" s="9"/>
      <c r="F29" s="9"/>
      <c r="G29" s="9"/>
      <c r="H29" s="10">
        <f t="shared" si="0"/>
        <v>11926700</v>
      </c>
    </row>
    <row r="30" spans="1:11" ht="15.75" x14ac:dyDescent="0.25">
      <c r="A30" s="37"/>
      <c r="B30" s="68" t="s">
        <v>14</v>
      </c>
      <c r="C30" s="68"/>
      <c r="D30" s="69"/>
      <c r="E30" s="9"/>
      <c r="F30" s="9"/>
      <c r="G30" s="9"/>
      <c r="H30" s="10">
        <f t="shared" si="0"/>
        <v>11926700</v>
      </c>
    </row>
    <row r="31" spans="1:11" ht="15.75" x14ac:dyDescent="0.25">
      <c r="A31" s="37"/>
      <c r="B31" s="68" t="s">
        <v>15</v>
      </c>
      <c r="C31" s="68"/>
      <c r="D31" s="69"/>
      <c r="E31" s="9"/>
      <c r="F31" s="9"/>
      <c r="G31" s="9"/>
      <c r="H31" s="10">
        <f t="shared" si="0"/>
        <v>11926700</v>
      </c>
    </row>
    <row r="32" spans="1:11" ht="15.75" x14ac:dyDescent="0.25">
      <c r="A32" s="37"/>
      <c r="B32" s="68" t="s">
        <v>21</v>
      </c>
      <c r="C32" s="68"/>
      <c r="D32" s="69"/>
      <c r="E32" s="9"/>
      <c r="F32" s="9"/>
      <c r="G32" s="9"/>
      <c r="H32" s="10">
        <f t="shared" si="0"/>
        <v>11926700</v>
      </c>
    </row>
    <row r="33" spans="1:8" ht="15.75" x14ac:dyDescent="0.25">
      <c r="A33" s="33" t="s">
        <v>36</v>
      </c>
      <c r="B33" s="68" t="s">
        <v>12</v>
      </c>
      <c r="C33" s="68"/>
      <c r="D33" s="69"/>
      <c r="E33" s="9"/>
      <c r="F33" s="9"/>
      <c r="G33" s="80"/>
      <c r="H33" s="10">
        <f t="shared" si="0"/>
        <v>11926700</v>
      </c>
    </row>
    <row r="34" spans="1:8" ht="15.75" x14ac:dyDescent="0.25">
      <c r="A34" s="37"/>
      <c r="B34" s="68" t="s">
        <v>9</v>
      </c>
      <c r="C34" s="68"/>
      <c r="D34" s="69"/>
      <c r="E34" s="9"/>
      <c r="F34" s="9"/>
      <c r="G34" s="80"/>
      <c r="H34" s="10">
        <f t="shared" si="0"/>
        <v>11926700</v>
      </c>
    </row>
    <row r="35" spans="1:8" ht="15.75" x14ac:dyDescent="0.25">
      <c r="A35" s="37"/>
      <c r="B35" s="68" t="s">
        <v>13</v>
      </c>
      <c r="C35" s="68"/>
      <c r="D35" s="69"/>
      <c r="E35" s="9"/>
      <c r="F35" s="9"/>
      <c r="G35" s="80"/>
      <c r="H35" s="10">
        <f t="shared" si="0"/>
        <v>11926700</v>
      </c>
    </row>
    <row r="36" spans="1:8" ht="15.75" x14ac:dyDescent="0.25">
      <c r="A36" s="37"/>
      <c r="B36" s="68" t="s">
        <v>14</v>
      </c>
      <c r="C36" s="68"/>
      <c r="D36" s="69"/>
      <c r="E36" s="9"/>
      <c r="F36" s="9"/>
      <c r="G36" s="80"/>
      <c r="H36" s="10">
        <f t="shared" si="0"/>
        <v>11926700</v>
      </c>
    </row>
    <row r="37" spans="1:8" ht="15.75" x14ac:dyDescent="0.25">
      <c r="A37" s="37"/>
      <c r="B37" s="70" t="s">
        <v>15</v>
      </c>
      <c r="C37" s="70"/>
      <c r="D37" s="71"/>
      <c r="E37" s="72"/>
      <c r="F37" s="72"/>
      <c r="G37" s="15"/>
      <c r="H37" s="73">
        <f t="shared" si="0"/>
        <v>11926700</v>
      </c>
    </row>
    <row r="38" spans="1:8" ht="15.75" x14ac:dyDescent="0.25">
      <c r="A38" s="37"/>
      <c r="B38" s="34" t="s">
        <v>21</v>
      </c>
      <c r="D38" s="35"/>
      <c r="E38" s="31"/>
      <c r="F38" s="31"/>
      <c r="G38" s="15"/>
      <c r="H38" s="32">
        <f t="shared" si="0"/>
        <v>11926700</v>
      </c>
    </row>
    <row r="39" spans="1:8" ht="15.75" x14ac:dyDescent="0.25">
      <c r="A39" s="40" t="s">
        <v>37</v>
      </c>
      <c r="B39" s="20"/>
      <c r="C39" s="20"/>
      <c r="D39" s="22"/>
      <c r="E39" s="32">
        <f>SUM(E5:E38)</f>
        <v>0</v>
      </c>
      <c r="F39" s="32">
        <f>SUM(F5:F38)</f>
        <v>0</v>
      </c>
      <c r="G39" s="116">
        <f>SUM(G8:G38)</f>
        <v>0</v>
      </c>
      <c r="H39" s="117">
        <f>H4+E40-G39</f>
        <v>11926700</v>
      </c>
    </row>
    <row r="40" spans="1:8" ht="15.75" x14ac:dyDescent="0.25">
      <c r="A40" s="114" t="s">
        <v>38</v>
      </c>
      <c r="B40" s="114"/>
      <c r="C40" s="40"/>
      <c r="D40" s="41"/>
      <c r="E40" s="115">
        <f>E39+F39</f>
        <v>0</v>
      </c>
      <c r="F40" s="115"/>
      <c r="G40" s="116"/>
      <c r="H40" s="117"/>
    </row>
  </sheetData>
  <mergeCells count="5">
    <mergeCell ref="A1:H1"/>
    <mergeCell ref="G39:G40"/>
    <mergeCell ref="H39:H40"/>
    <mergeCell ref="A40:B40"/>
    <mergeCell ref="E40:F4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E9" sqref="E9"/>
    </sheetView>
  </sheetViews>
  <sheetFormatPr defaultColWidth="8.85546875" defaultRowHeight="15" x14ac:dyDescent="0.25"/>
  <cols>
    <col min="1" max="1" width="16.42578125" style="5" customWidth="1"/>
    <col min="2" max="2" width="17.42578125" style="5" customWidth="1"/>
    <col min="3" max="3" width="8.42578125" style="5" customWidth="1"/>
    <col min="4" max="4" width="10.5703125" style="5" customWidth="1"/>
    <col min="5" max="5" width="12.42578125" style="5" customWidth="1"/>
    <col min="6" max="6" width="14.7109375" style="5" customWidth="1"/>
    <col min="7" max="7" width="13.28515625" style="5" customWidth="1"/>
    <col min="8" max="8" width="17.42578125" style="5" customWidth="1"/>
    <col min="9" max="10" width="8.85546875" style="5"/>
    <col min="11" max="11" width="11.140625" style="5" customWidth="1"/>
    <col min="12" max="16384" width="8.85546875" style="5"/>
  </cols>
  <sheetData>
    <row r="1" spans="1:8" ht="15.75" x14ac:dyDescent="0.25">
      <c r="A1" s="94" t="s">
        <v>130</v>
      </c>
      <c r="B1" s="94"/>
      <c r="C1" s="94"/>
      <c r="D1" s="94"/>
      <c r="E1" s="94"/>
      <c r="F1" s="94"/>
      <c r="G1" s="94"/>
      <c r="H1" s="94"/>
    </row>
    <row r="2" spans="1:8" ht="15.75" x14ac:dyDescent="0.25">
      <c r="A2" s="20" t="s">
        <v>0</v>
      </c>
      <c r="B2" s="21" t="s">
        <v>1</v>
      </c>
      <c r="C2" s="21" t="s">
        <v>2</v>
      </c>
      <c r="D2" s="22" t="s">
        <v>3</v>
      </c>
      <c r="E2" s="23" t="s">
        <v>4</v>
      </c>
      <c r="F2" s="23"/>
      <c r="G2" s="23" t="s">
        <v>5</v>
      </c>
      <c r="H2" s="24" t="s">
        <v>6</v>
      </c>
    </row>
    <row r="3" spans="1:8" ht="15.75" x14ac:dyDescent="0.25">
      <c r="A3" s="20"/>
      <c r="B3" s="21"/>
      <c r="C3" s="21"/>
      <c r="D3" s="22"/>
      <c r="E3" s="23" t="s">
        <v>7</v>
      </c>
      <c r="F3" s="23" t="s">
        <v>8</v>
      </c>
      <c r="G3" s="23"/>
      <c r="H3" s="24"/>
    </row>
    <row r="4" spans="1:8" ht="15.75" x14ac:dyDescent="0.25">
      <c r="A4" s="25" t="s">
        <v>132</v>
      </c>
      <c r="B4" s="25"/>
      <c r="C4" s="25"/>
      <c r="D4" s="26"/>
      <c r="E4" s="25"/>
      <c r="F4" s="25"/>
      <c r="G4" s="25"/>
      <c r="H4" s="27">
        <v>1537700</v>
      </c>
    </row>
    <row r="5" spans="1:8" ht="15.75" x14ac:dyDescent="0.25">
      <c r="A5" s="28"/>
      <c r="B5" s="17"/>
      <c r="C5" s="29"/>
      <c r="D5" s="30"/>
      <c r="E5" s="31"/>
      <c r="F5" s="31"/>
      <c r="G5" s="31"/>
      <c r="H5" s="32">
        <f>H4+E5+F5-G5</f>
        <v>1537700</v>
      </c>
    </row>
    <row r="6" spans="1:8" ht="15.75" x14ac:dyDescent="0.25">
      <c r="A6" s="28"/>
      <c r="B6" s="17"/>
      <c r="C6" s="29"/>
      <c r="D6" s="30"/>
      <c r="E6" s="31"/>
      <c r="F6" s="31"/>
      <c r="G6" s="31"/>
      <c r="H6" s="32">
        <f t="shared" ref="H6:H52" si="0">H5+E6+F6-G6</f>
        <v>1537700</v>
      </c>
    </row>
    <row r="7" spans="1:8" ht="15.75" x14ac:dyDescent="0.25">
      <c r="A7" s="28"/>
      <c r="B7" s="18"/>
      <c r="C7" s="29"/>
      <c r="D7" s="30"/>
      <c r="E7" s="31"/>
      <c r="F7" s="31"/>
      <c r="G7" s="31"/>
      <c r="H7" s="32">
        <f t="shared" si="0"/>
        <v>1537700</v>
      </c>
    </row>
    <row r="8" spans="1:8" ht="15.75" x14ac:dyDescent="0.25">
      <c r="A8" s="28"/>
      <c r="B8" s="18"/>
      <c r="C8" s="29"/>
      <c r="D8" s="30"/>
      <c r="E8" s="31"/>
      <c r="F8" s="31"/>
      <c r="G8" s="31"/>
      <c r="H8" s="32">
        <f>H7+E8+F8-G8</f>
        <v>1537700</v>
      </c>
    </row>
    <row r="9" spans="1:8" ht="15.75" x14ac:dyDescent="0.25">
      <c r="A9" s="28"/>
      <c r="B9" s="18"/>
      <c r="C9" s="29"/>
      <c r="D9" s="30"/>
      <c r="E9" s="31"/>
      <c r="F9" s="31"/>
      <c r="G9" s="31"/>
      <c r="H9" s="32">
        <f t="shared" si="0"/>
        <v>1537700</v>
      </c>
    </row>
    <row r="10" spans="1:8" ht="15.75" x14ac:dyDescent="0.25">
      <c r="A10" s="28"/>
      <c r="B10" s="18"/>
      <c r="C10" s="29"/>
      <c r="D10" s="30"/>
      <c r="E10" s="31"/>
      <c r="F10" s="31"/>
      <c r="G10" s="31"/>
      <c r="H10" s="32">
        <f>H9+E10+F10-G10</f>
        <v>1537700</v>
      </c>
    </row>
    <row r="11" spans="1:8" ht="15.75" x14ac:dyDescent="0.25">
      <c r="A11" s="28"/>
      <c r="B11" s="18"/>
      <c r="C11" s="29"/>
      <c r="D11" s="30"/>
      <c r="E11" s="31"/>
      <c r="F11" s="31"/>
      <c r="G11" s="31"/>
      <c r="H11" s="32">
        <f t="shared" si="0"/>
        <v>1537700</v>
      </c>
    </row>
    <row r="12" spans="1:8" ht="15.75" x14ac:dyDescent="0.25">
      <c r="A12" s="28"/>
      <c r="B12" s="18"/>
      <c r="C12" s="29"/>
      <c r="D12" s="30"/>
      <c r="E12" s="31"/>
      <c r="F12" s="31"/>
      <c r="G12" s="31"/>
      <c r="H12" s="32">
        <f t="shared" si="0"/>
        <v>1537700</v>
      </c>
    </row>
    <row r="13" spans="1:8" ht="15.75" x14ac:dyDescent="0.25">
      <c r="A13" s="28"/>
      <c r="B13" s="18"/>
      <c r="C13" s="29"/>
      <c r="D13" s="30"/>
      <c r="E13" s="31"/>
      <c r="F13" s="31"/>
      <c r="G13" s="31"/>
      <c r="H13" s="32">
        <f t="shared" si="0"/>
        <v>1537700</v>
      </c>
    </row>
    <row r="14" spans="1:8" ht="15.75" x14ac:dyDescent="0.25">
      <c r="A14" s="28"/>
      <c r="B14" s="18"/>
      <c r="C14" s="29"/>
      <c r="D14" s="30"/>
      <c r="E14" s="31"/>
      <c r="F14" s="31"/>
      <c r="G14" s="31"/>
      <c r="H14" s="32">
        <f t="shared" si="0"/>
        <v>1537700</v>
      </c>
    </row>
    <row r="15" spans="1:8" ht="15.75" x14ac:dyDescent="0.25">
      <c r="A15" s="28"/>
      <c r="B15" s="17"/>
      <c r="C15" s="29"/>
      <c r="D15" s="30"/>
      <c r="E15" s="31"/>
      <c r="F15" s="31"/>
      <c r="G15" s="31"/>
      <c r="H15" s="32">
        <f t="shared" si="0"/>
        <v>1537700</v>
      </c>
    </row>
    <row r="16" spans="1:8" ht="15.75" x14ac:dyDescent="0.25">
      <c r="A16" s="33"/>
      <c r="B16" s="34"/>
      <c r="C16" s="34"/>
      <c r="D16" s="35"/>
      <c r="E16" s="31"/>
      <c r="F16" s="31"/>
      <c r="G16" s="31"/>
      <c r="H16" s="32">
        <f>H15+E16+F16-G16</f>
        <v>1537700</v>
      </c>
    </row>
    <row r="17" spans="1:11" ht="15.75" x14ac:dyDescent="0.25">
      <c r="A17" s="36"/>
      <c r="B17" s="34"/>
      <c r="C17" s="34"/>
      <c r="D17" s="35"/>
      <c r="E17" s="31"/>
      <c r="F17" s="31"/>
      <c r="G17" s="31"/>
      <c r="H17" s="32">
        <f t="shared" si="0"/>
        <v>1537700</v>
      </c>
    </row>
    <row r="18" spans="1:11" ht="15.75" x14ac:dyDescent="0.25">
      <c r="A18" s="37"/>
      <c r="B18" s="34"/>
      <c r="C18" s="34"/>
      <c r="D18" s="35"/>
      <c r="E18" s="31"/>
      <c r="F18" s="31"/>
      <c r="G18" s="31"/>
      <c r="H18" s="32">
        <f t="shared" si="0"/>
        <v>1537700</v>
      </c>
    </row>
    <row r="19" spans="1:11" ht="15.75" x14ac:dyDescent="0.25">
      <c r="A19" s="37"/>
      <c r="B19" s="34"/>
      <c r="C19" s="34"/>
      <c r="D19" s="35"/>
      <c r="E19" s="31"/>
      <c r="F19" s="31"/>
      <c r="G19" s="31"/>
      <c r="H19" s="32">
        <f t="shared" si="0"/>
        <v>1537700</v>
      </c>
    </row>
    <row r="20" spans="1:11" ht="15.75" x14ac:dyDescent="0.25">
      <c r="A20" s="37"/>
      <c r="B20" s="34"/>
      <c r="C20" s="34"/>
      <c r="D20" s="35"/>
      <c r="E20" s="31"/>
      <c r="F20" s="31"/>
      <c r="G20" s="31"/>
      <c r="H20" s="32">
        <f t="shared" si="0"/>
        <v>1537700</v>
      </c>
    </row>
    <row r="21" spans="1:11" ht="15.75" x14ac:dyDescent="0.25">
      <c r="A21" s="37"/>
      <c r="B21" s="34"/>
      <c r="C21" s="34"/>
      <c r="D21" s="35"/>
      <c r="E21" s="31"/>
      <c r="F21" s="31"/>
      <c r="G21" s="31"/>
      <c r="H21" s="32">
        <f t="shared" si="0"/>
        <v>1537700</v>
      </c>
      <c r="J21" s="1" t="s">
        <v>41</v>
      </c>
      <c r="K21" s="2">
        <f>SUM(G16:G28)</f>
        <v>0</v>
      </c>
    </row>
    <row r="22" spans="1:11" ht="15.75" x14ac:dyDescent="0.25">
      <c r="A22" s="37"/>
      <c r="B22" s="34"/>
      <c r="C22" s="34"/>
      <c r="D22" s="35"/>
      <c r="E22" s="31"/>
      <c r="F22" s="31"/>
      <c r="G22" s="31"/>
      <c r="H22" s="32">
        <f t="shared" si="0"/>
        <v>1537700</v>
      </c>
      <c r="J22" s="1" t="s">
        <v>42</v>
      </c>
      <c r="K22" s="2">
        <f>SUM(G29:G34)</f>
        <v>0</v>
      </c>
    </row>
    <row r="23" spans="1:11" ht="15.75" x14ac:dyDescent="0.25">
      <c r="A23" s="37"/>
      <c r="B23" s="34"/>
      <c r="C23" s="34"/>
      <c r="D23" s="35"/>
      <c r="E23" s="31"/>
      <c r="F23" s="31"/>
      <c r="G23" s="31"/>
      <c r="H23" s="32">
        <f t="shared" si="0"/>
        <v>1537700</v>
      </c>
      <c r="J23" s="1" t="s">
        <v>43</v>
      </c>
      <c r="K23" s="2">
        <f>SUM(G35:G40)</f>
        <v>0</v>
      </c>
    </row>
    <row r="24" spans="1:11" ht="15.75" x14ac:dyDescent="0.25">
      <c r="A24" s="37"/>
      <c r="B24" s="34"/>
      <c r="C24" s="34"/>
      <c r="D24" s="35"/>
      <c r="E24" s="31"/>
      <c r="F24" s="31"/>
      <c r="G24" s="31"/>
      <c r="H24" s="32">
        <f t="shared" si="0"/>
        <v>1537700</v>
      </c>
      <c r="J24" s="1" t="s">
        <v>44</v>
      </c>
      <c r="K24" s="2">
        <f>SUM(G41:G46)</f>
        <v>0</v>
      </c>
    </row>
    <row r="25" spans="1:11" ht="15.75" x14ac:dyDescent="0.25">
      <c r="A25" s="37"/>
      <c r="B25" s="34"/>
      <c r="C25" s="34"/>
      <c r="D25" s="35"/>
      <c r="E25" s="31"/>
      <c r="F25" s="31"/>
      <c r="G25" s="31"/>
      <c r="H25" s="32">
        <f t="shared" si="0"/>
        <v>1537700</v>
      </c>
      <c r="J25" s="1" t="s">
        <v>45</v>
      </c>
      <c r="K25" s="2">
        <f>SUM(G47:G52)</f>
        <v>0</v>
      </c>
    </row>
    <row r="26" spans="1:11" ht="15.75" x14ac:dyDescent="0.25">
      <c r="A26" s="37"/>
      <c r="B26" s="34"/>
      <c r="C26" s="34"/>
      <c r="D26" s="35"/>
      <c r="E26" s="31"/>
      <c r="F26" s="31"/>
      <c r="G26" s="31"/>
      <c r="H26" s="32">
        <f t="shared" si="0"/>
        <v>1537700</v>
      </c>
      <c r="J26" s="1" t="s">
        <v>24</v>
      </c>
      <c r="K26" s="19">
        <f>SUM(K21:K25)</f>
        <v>0</v>
      </c>
    </row>
    <row r="27" spans="1:11" ht="15.75" x14ac:dyDescent="0.25">
      <c r="A27" s="37"/>
      <c r="B27" s="34"/>
      <c r="C27" s="34"/>
      <c r="D27" s="35"/>
      <c r="E27" s="31"/>
      <c r="F27" s="31"/>
      <c r="G27" s="31"/>
      <c r="H27" s="32">
        <f t="shared" si="0"/>
        <v>1537700</v>
      </c>
    </row>
    <row r="28" spans="1:11" ht="15.75" x14ac:dyDescent="0.25">
      <c r="A28" s="37"/>
      <c r="B28" s="34"/>
      <c r="C28" s="34"/>
      <c r="D28" s="35"/>
      <c r="E28" s="31"/>
      <c r="F28" s="31"/>
      <c r="G28" s="31"/>
      <c r="H28" s="32">
        <f t="shared" si="0"/>
        <v>1537700</v>
      </c>
    </row>
    <row r="29" spans="1:11" ht="15.75" x14ac:dyDescent="0.25">
      <c r="A29" s="33"/>
      <c r="B29" s="34"/>
      <c r="C29" s="34"/>
      <c r="D29" s="35"/>
      <c r="E29" s="31"/>
      <c r="F29" s="31"/>
      <c r="G29" s="31"/>
      <c r="H29" s="32">
        <f t="shared" si="0"/>
        <v>1537700</v>
      </c>
    </row>
    <row r="30" spans="1:11" ht="15.75" x14ac:dyDescent="0.25">
      <c r="A30" s="37"/>
      <c r="B30" s="34"/>
      <c r="C30" s="34"/>
      <c r="D30" s="35"/>
      <c r="E30" s="31"/>
      <c r="F30" s="31"/>
      <c r="G30" s="31"/>
      <c r="H30" s="32">
        <f t="shared" si="0"/>
        <v>1537700</v>
      </c>
    </row>
    <row r="31" spans="1:11" ht="15.75" x14ac:dyDescent="0.25">
      <c r="A31" s="37"/>
      <c r="B31" s="34"/>
      <c r="C31" s="34"/>
      <c r="D31" s="35"/>
      <c r="E31" s="31"/>
      <c r="F31" s="31"/>
      <c r="G31" s="31"/>
      <c r="H31" s="32">
        <f t="shared" si="0"/>
        <v>1537700</v>
      </c>
    </row>
    <row r="32" spans="1:11" ht="15.75" x14ac:dyDescent="0.25">
      <c r="A32" s="37"/>
      <c r="B32" s="34"/>
      <c r="C32" s="34"/>
      <c r="D32" s="35"/>
      <c r="E32" s="31"/>
      <c r="F32" s="31"/>
      <c r="G32" s="31"/>
      <c r="H32" s="32">
        <f t="shared" si="0"/>
        <v>1537700</v>
      </c>
    </row>
    <row r="33" spans="1:8" ht="15.75" x14ac:dyDescent="0.25">
      <c r="A33" s="37"/>
      <c r="B33" s="34"/>
      <c r="C33" s="34"/>
      <c r="D33" s="35"/>
      <c r="E33" s="31"/>
      <c r="F33" s="31"/>
      <c r="G33" s="31"/>
      <c r="H33" s="32">
        <f t="shared" si="0"/>
        <v>1537700</v>
      </c>
    </row>
    <row r="34" spans="1:8" ht="15.75" x14ac:dyDescent="0.25">
      <c r="A34" s="37"/>
      <c r="B34" s="34"/>
      <c r="C34" s="34"/>
      <c r="D34" s="35"/>
      <c r="E34" s="31"/>
      <c r="F34" s="31"/>
      <c r="G34" s="31"/>
      <c r="H34" s="32">
        <f t="shared" si="0"/>
        <v>1537700</v>
      </c>
    </row>
    <row r="35" spans="1:8" ht="15.75" x14ac:dyDescent="0.25">
      <c r="A35" s="33"/>
      <c r="B35" s="34"/>
      <c r="C35" s="34"/>
      <c r="D35" s="35"/>
      <c r="E35" s="31"/>
      <c r="F35" s="31"/>
      <c r="G35" s="31"/>
      <c r="H35" s="32">
        <f t="shared" si="0"/>
        <v>1537700</v>
      </c>
    </row>
    <row r="36" spans="1:8" ht="15.75" x14ac:dyDescent="0.25">
      <c r="A36" s="37"/>
      <c r="B36" s="34"/>
      <c r="C36" s="34"/>
      <c r="D36" s="35"/>
      <c r="E36" s="31"/>
      <c r="F36" s="31"/>
      <c r="G36" s="31"/>
      <c r="H36" s="32">
        <f t="shared" si="0"/>
        <v>1537700</v>
      </c>
    </row>
    <row r="37" spans="1:8" ht="15.75" x14ac:dyDescent="0.25">
      <c r="A37" s="37"/>
      <c r="B37" s="34"/>
      <c r="C37" s="34"/>
      <c r="D37" s="35"/>
      <c r="E37" s="31"/>
      <c r="F37" s="31"/>
      <c r="G37" s="31"/>
      <c r="H37" s="32">
        <f t="shared" si="0"/>
        <v>1537700</v>
      </c>
    </row>
    <row r="38" spans="1:8" ht="15.75" x14ac:dyDescent="0.25">
      <c r="A38" s="37"/>
      <c r="B38" s="34"/>
      <c r="C38" s="34"/>
      <c r="D38" s="35"/>
      <c r="E38" s="31"/>
      <c r="F38" s="31"/>
      <c r="G38" s="31"/>
      <c r="H38" s="32">
        <f t="shared" si="0"/>
        <v>1537700</v>
      </c>
    </row>
    <row r="39" spans="1:8" ht="15.75" x14ac:dyDescent="0.25">
      <c r="A39" s="37"/>
      <c r="B39" s="34"/>
      <c r="C39" s="34"/>
      <c r="D39" s="35"/>
      <c r="E39" s="31"/>
      <c r="F39" s="31"/>
      <c r="G39" s="31"/>
      <c r="H39" s="32">
        <f t="shared" si="0"/>
        <v>1537700</v>
      </c>
    </row>
    <row r="40" spans="1:8" ht="15.75" x14ac:dyDescent="0.25">
      <c r="A40" s="37"/>
      <c r="B40" s="34"/>
      <c r="C40" s="34"/>
      <c r="D40" s="35"/>
      <c r="E40" s="31"/>
      <c r="F40" s="31"/>
      <c r="G40" s="31"/>
      <c r="H40" s="32">
        <f t="shared" si="0"/>
        <v>1537700</v>
      </c>
    </row>
    <row r="41" spans="1:8" ht="15.75" x14ac:dyDescent="0.25">
      <c r="A41" s="33"/>
      <c r="B41" s="34"/>
      <c r="C41" s="34"/>
      <c r="D41" s="35"/>
      <c r="E41" s="31"/>
      <c r="F41" s="31"/>
      <c r="G41" s="31"/>
      <c r="H41" s="32">
        <f t="shared" si="0"/>
        <v>1537700</v>
      </c>
    </row>
    <row r="42" spans="1:8" ht="15.75" x14ac:dyDescent="0.25">
      <c r="A42" s="37"/>
      <c r="B42" s="34"/>
      <c r="C42" s="34"/>
      <c r="D42" s="35"/>
      <c r="E42" s="31"/>
      <c r="F42" s="31"/>
      <c r="G42" s="31"/>
      <c r="H42" s="32">
        <f t="shared" si="0"/>
        <v>1537700</v>
      </c>
    </row>
    <row r="43" spans="1:8" ht="15.75" x14ac:dyDescent="0.25">
      <c r="A43" s="37"/>
      <c r="B43" s="34"/>
      <c r="C43" s="34"/>
      <c r="D43" s="35"/>
      <c r="E43" s="31"/>
      <c r="F43" s="31"/>
      <c r="G43" s="31"/>
      <c r="H43" s="32">
        <f t="shared" si="0"/>
        <v>1537700</v>
      </c>
    </row>
    <row r="44" spans="1:8" ht="15.75" x14ac:dyDescent="0.25">
      <c r="A44" s="37"/>
      <c r="B44" s="34"/>
      <c r="C44" s="34"/>
      <c r="D44" s="35"/>
      <c r="E44" s="31"/>
      <c r="F44" s="31"/>
      <c r="G44" s="31"/>
      <c r="H44" s="32">
        <f t="shared" si="0"/>
        <v>1537700</v>
      </c>
    </row>
    <row r="45" spans="1:8" ht="15.75" x14ac:dyDescent="0.25">
      <c r="A45" s="37"/>
      <c r="B45" s="34"/>
      <c r="C45" s="34"/>
      <c r="D45" s="35"/>
      <c r="E45" s="31"/>
      <c r="F45" s="31"/>
      <c r="G45" s="31"/>
      <c r="H45" s="32">
        <f t="shared" si="0"/>
        <v>1537700</v>
      </c>
    </row>
    <row r="46" spans="1:8" ht="15.75" x14ac:dyDescent="0.25">
      <c r="A46" s="37"/>
      <c r="B46" s="34"/>
      <c r="C46" s="34"/>
      <c r="D46" s="35"/>
      <c r="E46" s="31"/>
      <c r="F46" s="31"/>
      <c r="G46" s="31"/>
      <c r="H46" s="32">
        <f t="shared" si="0"/>
        <v>1537700</v>
      </c>
    </row>
    <row r="47" spans="1:8" ht="15.75" x14ac:dyDescent="0.25">
      <c r="A47" s="33"/>
      <c r="B47" s="34"/>
      <c r="C47" s="34"/>
      <c r="D47" s="35"/>
      <c r="E47" s="31"/>
      <c r="F47" s="31"/>
      <c r="G47" s="31"/>
      <c r="H47" s="32">
        <f t="shared" si="0"/>
        <v>1537700</v>
      </c>
    </row>
    <row r="48" spans="1:8" ht="15.75" x14ac:dyDescent="0.25">
      <c r="A48" s="37"/>
      <c r="B48" s="34"/>
      <c r="C48" s="34"/>
      <c r="D48" s="35"/>
      <c r="E48" s="31"/>
      <c r="F48" s="31"/>
      <c r="G48" s="31"/>
      <c r="H48" s="32">
        <f t="shared" si="0"/>
        <v>1537700</v>
      </c>
    </row>
    <row r="49" spans="1:8" ht="15.75" x14ac:dyDescent="0.25">
      <c r="A49" s="37"/>
      <c r="B49" s="34"/>
      <c r="C49" s="34"/>
      <c r="D49" s="35"/>
      <c r="E49" s="31"/>
      <c r="F49" s="31"/>
      <c r="G49" s="31"/>
      <c r="H49" s="32">
        <f t="shared" si="0"/>
        <v>1537700</v>
      </c>
    </row>
    <row r="50" spans="1:8" ht="15.75" x14ac:dyDescent="0.25">
      <c r="A50" s="37"/>
      <c r="B50" s="34"/>
      <c r="C50" s="34"/>
      <c r="D50" s="35"/>
      <c r="E50" s="31"/>
      <c r="F50" s="31"/>
      <c r="G50" s="31"/>
      <c r="H50" s="32">
        <f t="shared" si="0"/>
        <v>1537700</v>
      </c>
    </row>
    <row r="51" spans="1:8" ht="15.75" x14ac:dyDescent="0.25">
      <c r="A51" s="37"/>
      <c r="B51" s="34"/>
      <c r="C51" s="34"/>
      <c r="D51" s="35"/>
      <c r="E51" s="31"/>
      <c r="F51" s="31"/>
      <c r="G51" s="31"/>
      <c r="H51" s="32">
        <f t="shared" si="0"/>
        <v>1537700</v>
      </c>
    </row>
    <row r="52" spans="1:8" ht="15.75" x14ac:dyDescent="0.25">
      <c r="A52" s="37"/>
      <c r="B52" s="34"/>
      <c r="C52" s="34"/>
      <c r="D52" s="35"/>
      <c r="E52" s="31"/>
      <c r="F52" s="31"/>
      <c r="G52" s="31"/>
      <c r="H52" s="32">
        <f t="shared" si="0"/>
        <v>1537700</v>
      </c>
    </row>
    <row r="53" spans="1:8" ht="15.75" x14ac:dyDescent="0.25">
      <c r="A53" s="11"/>
      <c r="D53" s="6"/>
      <c r="E53" s="9"/>
      <c r="F53" s="9"/>
      <c r="G53" s="9"/>
      <c r="H53" s="10"/>
    </row>
    <row r="54" spans="1:8" ht="15.75" x14ac:dyDescent="0.25">
      <c r="A54" s="12" t="s">
        <v>46</v>
      </c>
      <c r="B54" s="7"/>
      <c r="C54" s="7"/>
      <c r="D54" s="8"/>
      <c r="E54" s="10">
        <f>SUM(E5:E46)</f>
        <v>0</v>
      </c>
      <c r="F54" s="10">
        <f>SUM(F5:F46)</f>
        <v>0</v>
      </c>
      <c r="G54" s="118">
        <f>SUM(G16:G53)</f>
        <v>0</v>
      </c>
      <c r="H54" s="119">
        <f>H4+E55-G54</f>
        <v>1537700</v>
      </c>
    </row>
    <row r="55" spans="1:8" ht="15.75" x14ac:dyDescent="0.25">
      <c r="A55" s="96" t="s">
        <v>47</v>
      </c>
      <c r="B55" s="96"/>
      <c r="C55" s="12"/>
      <c r="D55" s="14"/>
      <c r="E55" s="97">
        <f>E54+F54</f>
        <v>0</v>
      </c>
      <c r="F55" s="97"/>
      <c r="G55" s="118"/>
      <c r="H55" s="119"/>
    </row>
  </sheetData>
  <mergeCells count="5">
    <mergeCell ref="A1:H1"/>
    <mergeCell ref="G54:G55"/>
    <mergeCell ref="H54:H55"/>
    <mergeCell ref="A55:B55"/>
    <mergeCell ref="E55:F5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selection activeCell="D10" sqref="D10"/>
    </sheetView>
  </sheetViews>
  <sheetFormatPr defaultColWidth="8.85546875" defaultRowHeight="15" x14ac:dyDescent="0.25"/>
  <cols>
    <col min="1" max="1" width="16.42578125" style="5" customWidth="1"/>
    <col min="2" max="2" width="17.42578125" style="5" customWidth="1"/>
    <col min="3" max="3" width="8.42578125" style="5" customWidth="1"/>
    <col min="4" max="4" width="10.5703125" style="5" customWidth="1"/>
    <col min="5" max="5" width="12.42578125" style="5" customWidth="1"/>
    <col min="6" max="6" width="14.7109375" style="5" customWidth="1"/>
    <col min="7" max="7" width="13.28515625" style="5" customWidth="1"/>
    <col min="8" max="8" width="17.42578125" style="5" customWidth="1"/>
    <col min="9" max="10" width="8.85546875" style="5"/>
    <col min="11" max="11" width="11.140625" style="5" customWidth="1"/>
    <col min="12" max="16384" width="8.85546875" style="5"/>
  </cols>
  <sheetData>
    <row r="1" spans="1:11" ht="15.75" x14ac:dyDescent="0.25">
      <c r="A1" s="94" t="s">
        <v>131</v>
      </c>
      <c r="B1" s="94"/>
      <c r="C1" s="94"/>
      <c r="D1" s="94"/>
      <c r="E1" s="94"/>
      <c r="F1" s="94"/>
      <c r="G1" s="94"/>
      <c r="H1" s="94"/>
    </row>
    <row r="2" spans="1:11" ht="15.75" x14ac:dyDescent="0.25">
      <c r="A2" s="20" t="s">
        <v>0</v>
      </c>
      <c r="B2" s="21" t="s">
        <v>1</v>
      </c>
      <c r="C2" s="21" t="s">
        <v>2</v>
      </c>
      <c r="D2" s="22" t="s">
        <v>3</v>
      </c>
      <c r="E2" s="23" t="s">
        <v>4</v>
      </c>
      <c r="F2" s="23"/>
      <c r="G2" s="23" t="s">
        <v>5</v>
      </c>
      <c r="H2" s="24" t="s">
        <v>6</v>
      </c>
    </row>
    <row r="3" spans="1:11" ht="15.75" x14ac:dyDescent="0.25">
      <c r="A3" s="20"/>
      <c r="B3" s="21"/>
      <c r="C3" s="21"/>
      <c r="D3" s="22"/>
      <c r="E3" s="23" t="s">
        <v>7</v>
      </c>
      <c r="F3" s="23" t="s">
        <v>8</v>
      </c>
      <c r="G3" s="23"/>
      <c r="H3" s="24"/>
    </row>
    <row r="4" spans="1:11" ht="15.75" x14ac:dyDescent="0.25">
      <c r="A4" s="25" t="s">
        <v>49</v>
      </c>
      <c r="B4" s="25"/>
      <c r="C4" s="25"/>
      <c r="D4" s="26"/>
      <c r="E4" s="25"/>
      <c r="F4" s="25"/>
      <c r="G4" s="25"/>
      <c r="H4" s="27">
        <v>9361700</v>
      </c>
    </row>
    <row r="5" spans="1:11" ht="15.75" x14ac:dyDescent="0.25">
      <c r="A5" s="28"/>
      <c r="B5" s="82"/>
      <c r="C5" s="78"/>
      <c r="D5" s="79"/>
      <c r="E5" s="31"/>
      <c r="F5" s="31"/>
      <c r="G5" s="31"/>
      <c r="H5" s="32">
        <f>H4+E5+F5-G5</f>
        <v>9361700</v>
      </c>
    </row>
    <row r="6" spans="1:11" ht="15.75" x14ac:dyDescent="0.25">
      <c r="A6" s="28"/>
      <c r="B6" s="77"/>
      <c r="C6" s="78"/>
      <c r="D6" s="79"/>
      <c r="E6" s="31"/>
      <c r="F6" s="31"/>
      <c r="G6" s="31"/>
      <c r="H6" s="32">
        <f t="shared" ref="H6:H33" si="0">H5+E6+F6-G6</f>
        <v>9361700</v>
      </c>
    </row>
    <row r="7" spans="1:11" ht="15.75" x14ac:dyDescent="0.25">
      <c r="A7" s="28"/>
      <c r="B7" s="77"/>
      <c r="C7" s="78"/>
      <c r="D7" s="79"/>
      <c r="E7" s="31"/>
      <c r="F7" s="31"/>
      <c r="G7" s="31"/>
      <c r="H7" s="32">
        <f t="shared" si="0"/>
        <v>9361700</v>
      </c>
    </row>
    <row r="8" spans="1:11" ht="15.75" x14ac:dyDescent="0.25">
      <c r="A8" s="28"/>
      <c r="B8" s="82"/>
      <c r="C8" s="78"/>
      <c r="D8" s="79"/>
      <c r="E8" s="31"/>
      <c r="F8" s="31"/>
      <c r="G8" s="31"/>
      <c r="H8" s="32">
        <f t="shared" si="0"/>
        <v>9361700</v>
      </c>
    </row>
    <row r="9" spans="1:11" ht="15.75" x14ac:dyDescent="0.25">
      <c r="A9" s="28"/>
      <c r="B9" s="82"/>
      <c r="C9" s="78"/>
      <c r="D9" s="79"/>
      <c r="E9" s="31"/>
      <c r="F9" s="31"/>
      <c r="G9" s="31"/>
      <c r="H9" s="32">
        <f t="shared" si="0"/>
        <v>9361700</v>
      </c>
    </row>
    <row r="10" spans="1:11" ht="15.75" x14ac:dyDescent="0.25">
      <c r="A10" s="28"/>
      <c r="B10" s="77"/>
      <c r="C10" s="78"/>
      <c r="D10" s="79"/>
      <c r="E10" s="31"/>
      <c r="F10" s="31"/>
      <c r="G10" s="31"/>
      <c r="H10" s="32">
        <f t="shared" si="0"/>
        <v>9361700</v>
      </c>
    </row>
    <row r="11" spans="1:11" ht="15.75" x14ac:dyDescent="0.25">
      <c r="A11" s="33"/>
      <c r="B11" s="83"/>
      <c r="C11" s="83"/>
      <c r="D11" s="84"/>
      <c r="E11" s="85"/>
      <c r="F11" s="9"/>
      <c r="G11" s="31"/>
      <c r="H11" s="32">
        <f t="shared" si="0"/>
        <v>9361700</v>
      </c>
    </row>
    <row r="12" spans="1:11" ht="15.75" x14ac:dyDescent="0.25">
      <c r="A12" s="36"/>
      <c r="B12" s="83"/>
      <c r="C12" s="83"/>
      <c r="D12" s="84"/>
      <c r="E12" s="85"/>
      <c r="F12" s="9"/>
      <c r="G12" s="31"/>
      <c r="H12" s="32">
        <f t="shared" si="0"/>
        <v>9361700</v>
      </c>
    </row>
    <row r="13" spans="1:11" ht="15.75" x14ac:dyDescent="0.25">
      <c r="A13" s="37"/>
      <c r="B13" s="83"/>
      <c r="C13" s="83"/>
      <c r="D13" s="84"/>
      <c r="E13" s="85"/>
      <c r="F13" s="9"/>
      <c r="G13" s="31"/>
      <c r="H13" s="32">
        <f t="shared" si="0"/>
        <v>9361700</v>
      </c>
    </row>
    <row r="14" spans="1:11" ht="15.75" x14ac:dyDescent="0.25">
      <c r="A14" s="37"/>
      <c r="B14" s="83"/>
      <c r="C14" s="83"/>
      <c r="D14" s="84"/>
      <c r="E14" s="85"/>
      <c r="F14" s="9"/>
      <c r="G14" s="31"/>
      <c r="H14" s="32">
        <f t="shared" si="0"/>
        <v>9361700</v>
      </c>
    </row>
    <row r="15" spans="1:11" ht="15.75" x14ac:dyDescent="0.25">
      <c r="A15" s="37"/>
      <c r="B15" s="83"/>
      <c r="C15" s="83"/>
      <c r="D15" s="84"/>
      <c r="E15" s="85"/>
      <c r="F15" s="9"/>
      <c r="G15" s="31"/>
      <c r="H15" s="32">
        <f t="shared" si="0"/>
        <v>9361700</v>
      </c>
    </row>
    <row r="16" spans="1:11" ht="15.75" x14ac:dyDescent="0.25">
      <c r="A16" s="37"/>
      <c r="B16" s="83"/>
      <c r="C16" s="83"/>
      <c r="D16" s="84"/>
      <c r="E16" s="85"/>
      <c r="F16" s="9"/>
      <c r="G16" s="31"/>
      <c r="H16" s="32">
        <f t="shared" si="0"/>
        <v>9361700</v>
      </c>
      <c r="J16" s="1" t="s">
        <v>51</v>
      </c>
      <c r="K16" s="2">
        <f>SUM(G11:G21)</f>
        <v>0</v>
      </c>
    </row>
    <row r="17" spans="1:11" ht="15.75" x14ac:dyDescent="0.25">
      <c r="A17" s="37"/>
      <c r="B17" s="83"/>
      <c r="C17" s="83"/>
      <c r="D17" s="84"/>
      <c r="E17" s="85"/>
      <c r="F17" s="9"/>
      <c r="G17" s="31"/>
      <c r="H17" s="32">
        <f t="shared" si="0"/>
        <v>9361700</v>
      </c>
      <c r="J17" s="1" t="s">
        <v>52</v>
      </c>
      <c r="K17" s="2">
        <f>SUM(G22:G27)</f>
        <v>0</v>
      </c>
    </row>
    <row r="18" spans="1:11" ht="15.75" x14ac:dyDescent="0.25">
      <c r="A18" s="37"/>
      <c r="B18" s="83"/>
      <c r="C18" s="83"/>
      <c r="D18" s="84"/>
      <c r="E18" s="85"/>
      <c r="F18" s="9"/>
      <c r="G18" s="31"/>
      <c r="H18" s="32">
        <f t="shared" si="0"/>
        <v>9361700</v>
      </c>
      <c r="J18" s="1" t="s">
        <v>53</v>
      </c>
      <c r="K18" s="2">
        <f>SUM(G28:G33)</f>
        <v>0</v>
      </c>
    </row>
    <row r="19" spans="1:11" ht="15.75" x14ac:dyDescent="0.25">
      <c r="A19" s="37"/>
      <c r="B19" s="83"/>
      <c r="C19" s="83"/>
      <c r="D19" s="84"/>
      <c r="E19" s="85"/>
      <c r="F19" s="9"/>
      <c r="G19" s="31"/>
      <c r="H19" s="32">
        <f t="shared" si="0"/>
        <v>9361700</v>
      </c>
      <c r="J19" s="1"/>
      <c r="K19" s="2"/>
    </row>
    <row r="20" spans="1:11" ht="15.75" x14ac:dyDescent="0.25">
      <c r="A20" s="37"/>
      <c r="B20" s="83"/>
      <c r="C20" s="83"/>
      <c r="D20" s="84"/>
      <c r="E20" s="85"/>
      <c r="F20" s="9"/>
      <c r="G20" s="31"/>
      <c r="H20" s="32">
        <f t="shared" si="0"/>
        <v>9361700</v>
      </c>
      <c r="J20" s="1"/>
      <c r="K20" s="2"/>
    </row>
    <row r="21" spans="1:11" ht="15.75" x14ac:dyDescent="0.25">
      <c r="A21" s="37"/>
      <c r="B21" s="83"/>
      <c r="C21" s="83"/>
      <c r="D21" s="84"/>
      <c r="E21" s="85"/>
      <c r="F21" s="9"/>
      <c r="G21" s="31"/>
      <c r="H21" s="32">
        <f t="shared" si="0"/>
        <v>9361700</v>
      </c>
      <c r="J21" s="1" t="s">
        <v>24</v>
      </c>
      <c r="K21" s="19">
        <f>SUM(K16:K18)</f>
        <v>0</v>
      </c>
    </row>
    <row r="22" spans="1:11" ht="15.75" x14ac:dyDescent="0.25">
      <c r="A22" s="33"/>
      <c r="B22" s="83"/>
      <c r="C22" s="83"/>
      <c r="D22" s="84"/>
      <c r="E22" s="85"/>
      <c r="F22" s="9"/>
      <c r="G22" s="31"/>
      <c r="H22" s="32">
        <f t="shared" si="0"/>
        <v>9361700</v>
      </c>
    </row>
    <row r="23" spans="1:11" ht="15.75" x14ac:dyDescent="0.25">
      <c r="A23" s="37"/>
      <c r="B23" s="83"/>
      <c r="C23" s="83"/>
      <c r="D23" s="84"/>
      <c r="E23" s="85"/>
      <c r="F23" s="9"/>
      <c r="G23" s="31"/>
      <c r="H23" s="32">
        <f t="shared" si="0"/>
        <v>9361700</v>
      </c>
    </row>
    <row r="24" spans="1:11" ht="15.75" x14ac:dyDescent="0.25">
      <c r="A24" s="37"/>
      <c r="B24" s="83"/>
      <c r="C24" s="83"/>
      <c r="D24" s="84"/>
      <c r="E24" s="85"/>
      <c r="F24" s="9"/>
      <c r="G24" s="31"/>
      <c r="H24" s="32">
        <f t="shared" si="0"/>
        <v>9361700</v>
      </c>
    </row>
    <row r="25" spans="1:11" ht="15.75" x14ac:dyDescent="0.25">
      <c r="A25" s="37"/>
      <c r="B25" s="83"/>
      <c r="C25" s="83"/>
      <c r="D25" s="84"/>
      <c r="E25" s="85"/>
      <c r="F25" s="9"/>
      <c r="G25" s="31"/>
      <c r="H25" s="32">
        <f t="shared" si="0"/>
        <v>9361700</v>
      </c>
    </row>
    <row r="26" spans="1:11" ht="15.75" x14ac:dyDescent="0.25">
      <c r="A26" s="37"/>
      <c r="B26" s="83"/>
      <c r="C26" s="83"/>
      <c r="D26" s="84"/>
      <c r="E26" s="85"/>
      <c r="F26" s="9"/>
      <c r="G26" s="31"/>
      <c r="H26" s="32">
        <f t="shared" si="0"/>
        <v>9361700</v>
      </c>
    </row>
    <row r="27" spans="1:11" ht="15.75" x14ac:dyDescent="0.25">
      <c r="A27" s="37"/>
      <c r="B27" s="83"/>
      <c r="C27" s="83"/>
      <c r="D27" s="84"/>
      <c r="E27" s="85"/>
      <c r="F27" s="9"/>
      <c r="G27" s="31"/>
      <c r="H27" s="32">
        <f t="shared" si="0"/>
        <v>9361700</v>
      </c>
    </row>
    <row r="28" spans="1:11" ht="15.75" x14ac:dyDescent="0.25">
      <c r="A28" s="33"/>
      <c r="B28" s="83"/>
      <c r="C28" s="83"/>
      <c r="D28" s="84"/>
      <c r="E28" s="85"/>
      <c r="F28" s="9"/>
      <c r="G28" s="31"/>
      <c r="H28" s="32">
        <f t="shared" si="0"/>
        <v>9361700</v>
      </c>
    </row>
    <row r="29" spans="1:11" ht="15.75" x14ac:dyDescent="0.25">
      <c r="A29" s="37"/>
      <c r="B29" s="83"/>
      <c r="C29" s="83"/>
      <c r="D29" s="84"/>
      <c r="E29" s="85"/>
      <c r="F29" s="9"/>
      <c r="G29" s="31"/>
      <c r="H29" s="32">
        <f t="shared" si="0"/>
        <v>9361700</v>
      </c>
    </row>
    <row r="30" spans="1:11" ht="15.75" x14ac:dyDescent="0.25">
      <c r="A30" s="37"/>
      <c r="B30" s="83"/>
      <c r="C30" s="83"/>
      <c r="D30" s="84"/>
      <c r="E30" s="85"/>
      <c r="F30" s="9"/>
      <c r="G30" s="31"/>
      <c r="H30" s="32">
        <f t="shared" si="0"/>
        <v>9361700</v>
      </c>
    </row>
    <row r="31" spans="1:11" ht="15.75" x14ac:dyDescent="0.25">
      <c r="A31" s="37"/>
      <c r="B31" s="83"/>
      <c r="C31" s="83"/>
      <c r="D31" s="84"/>
      <c r="E31" s="85"/>
      <c r="F31" s="9"/>
      <c r="G31" s="31"/>
      <c r="H31" s="32">
        <f t="shared" si="0"/>
        <v>9361700</v>
      </c>
    </row>
    <row r="32" spans="1:11" ht="15.75" x14ac:dyDescent="0.25">
      <c r="A32" s="37"/>
      <c r="B32" s="83"/>
      <c r="C32" s="83"/>
      <c r="D32" s="84"/>
      <c r="E32" s="85"/>
      <c r="F32" s="9"/>
      <c r="G32" s="31"/>
      <c r="H32" s="32">
        <f t="shared" si="0"/>
        <v>9361700</v>
      </c>
    </row>
    <row r="33" spans="1:8" ht="15.75" x14ac:dyDescent="0.25">
      <c r="A33" s="37"/>
      <c r="B33" s="83"/>
      <c r="C33" s="83"/>
      <c r="D33" s="84"/>
      <c r="E33" s="85"/>
      <c r="F33" s="9"/>
      <c r="G33" s="31"/>
      <c r="H33" s="32">
        <f t="shared" si="0"/>
        <v>9361700</v>
      </c>
    </row>
    <row r="34" spans="1:8" ht="15.75" x14ac:dyDescent="0.25">
      <c r="A34" s="13" t="s">
        <v>54</v>
      </c>
      <c r="B34" s="7"/>
      <c r="C34" s="7"/>
      <c r="D34" s="8"/>
      <c r="E34" s="10">
        <f>SUM(E5:E33)</f>
        <v>0</v>
      </c>
      <c r="F34" s="10">
        <f>SUM(F5:F33)</f>
        <v>0</v>
      </c>
      <c r="G34" s="118">
        <f>SUM(G11:G33)</f>
        <v>0</v>
      </c>
      <c r="H34" s="119">
        <f>H4+E35-G34</f>
        <v>9361700</v>
      </c>
    </row>
    <row r="35" spans="1:8" ht="15.75" x14ac:dyDescent="0.25">
      <c r="A35" s="96" t="s">
        <v>55</v>
      </c>
      <c r="B35" s="96"/>
      <c r="C35" s="13"/>
      <c r="D35" s="14"/>
      <c r="E35" s="97">
        <f>E34+F34</f>
        <v>0</v>
      </c>
      <c r="F35" s="97"/>
      <c r="G35" s="118"/>
      <c r="H35" s="119"/>
    </row>
  </sheetData>
  <mergeCells count="5">
    <mergeCell ref="A1:H1"/>
    <mergeCell ref="G34:G35"/>
    <mergeCell ref="H34:H35"/>
    <mergeCell ref="A35:B35"/>
    <mergeCell ref="E35:F3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"/>
  <sheetViews>
    <sheetView workbookViewId="0">
      <selection activeCell="C21" sqref="C21"/>
    </sheetView>
  </sheetViews>
  <sheetFormatPr defaultColWidth="8.85546875" defaultRowHeight="15" x14ac:dyDescent="0.25"/>
  <cols>
    <col min="1" max="1" width="22.140625" style="5" customWidth="1"/>
    <col min="2" max="2" width="17.42578125" style="5" customWidth="1"/>
    <col min="3" max="3" width="8.42578125" style="5" customWidth="1"/>
    <col min="4" max="4" width="10.5703125" style="5" customWidth="1"/>
    <col min="5" max="5" width="12.42578125" style="5" customWidth="1"/>
    <col min="6" max="6" width="14.7109375" style="5" customWidth="1"/>
    <col min="7" max="7" width="13.28515625" style="5" customWidth="1"/>
    <col min="8" max="8" width="17.42578125" style="5" customWidth="1"/>
    <col min="9" max="10" width="8.85546875" style="5"/>
    <col min="11" max="11" width="11.140625" style="5" customWidth="1"/>
    <col min="12" max="16384" width="8.85546875" style="5"/>
  </cols>
  <sheetData>
    <row r="7" ht="19.5" customHeigh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T12-22</vt:lpstr>
      <vt:lpstr>T1-23</vt:lpstr>
      <vt:lpstr>T2-23</vt:lpstr>
      <vt:lpstr>T3-23</vt:lpstr>
      <vt:lpstr>T4-23</vt:lpstr>
      <vt:lpstr>T5-23</vt:lpstr>
      <vt:lpstr>T6-23</vt:lpstr>
      <vt:lpstr>T7-23</vt:lpstr>
      <vt:lpstr>T8-23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2023-05-11T07:56:41Z</dcterms:modified>
</cp:coreProperties>
</file>