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HOA KT\NTCM\LŨ LỤT CÁC TỈNH PHÍA BẮC\"/>
    </mc:Choice>
  </mc:AlternateContent>
  <bookViews>
    <workbookView xWindow="0" yWindow="0" windowWidth="20730" windowHeight="11760"/>
  </bookViews>
  <sheets>
    <sheet name="Thống kê ủng hộ" sheetId="3" r:id="rId1"/>
    <sheet name="Báo cáo thu chi" sheetId="2" r:id="rId2"/>
    <sheet name="Bán gây quỹ" sheetId="4" r:id="rId3"/>
    <sheet name="TỔNG KẾT CHƯƠNG TRÌNH" sheetId="5" r:id="rId4"/>
  </sheets>
  <calcPr calcId="162913"/>
</workbook>
</file>

<file path=xl/calcChain.xml><?xml version="1.0" encoding="utf-8"?>
<calcChain xmlns="http://schemas.openxmlformats.org/spreadsheetml/2006/main">
  <c r="F18" i="2" l="1"/>
  <c r="E17" i="2"/>
  <c r="F17" i="2"/>
  <c r="D6" i="5" l="1"/>
  <c r="H113" i="3"/>
  <c r="D5" i="5" s="1"/>
  <c r="F18" i="4"/>
  <c r="F14" i="4"/>
  <c r="F11" i="2"/>
  <c r="F22" i="4"/>
  <c r="F23" i="4" l="1"/>
  <c r="D7" i="5" s="1"/>
  <c r="D9" i="5" s="1"/>
  <c r="E18" i="4"/>
  <c r="E8" i="2" l="1"/>
  <c r="D8" i="2"/>
  <c r="H119" i="3" l="1"/>
  <c r="F7" i="2" l="1"/>
  <c r="E8" i="5" s="1"/>
  <c r="E9" i="5" l="1"/>
  <c r="D10" i="5" s="1"/>
  <c r="E4" i="2"/>
  <c r="D4" i="2"/>
</calcChain>
</file>

<file path=xl/sharedStrings.xml><?xml version="1.0" encoding="utf-8"?>
<sst xmlns="http://schemas.openxmlformats.org/spreadsheetml/2006/main" count="537" uniqueCount="292">
  <si>
    <t>STT</t>
  </si>
  <si>
    <t>NT</t>
  </si>
  <si>
    <t>TÊN/ NICK</t>
  </si>
  <si>
    <t>SỐ TIỀN</t>
  </si>
  <si>
    <t>TỔNG CỘNG</t>
  </si>
  <si>
    <t>VNĐ</t>
  </si>
  <si>
    <t>NỘI DUNG</t>
  </si>
  <si>
    <t>Nam Trang</t>
  </si>
  <si>
    <t>Nguyen Thi Thu Huong</t>
  </si>
  <si>
    <t>Nguyen Thi Huong</t>
  </si>
  <si>
    <t>THU</t>
  </si>
  <si>
    <t>CHI</t>
  </si>
  <si>
    <t>Người nhận tiền</t>
  </si>
  <si>
    <t>Trinh Dac Chung</t>
  </si>
  <si>
    <t>Nguyen Thu Trang</t>
  </si>
  <si>
    <t>Que Tra</t>
  </si>
  <si>
    <t>10/09</t>
  </si>
  <si>
    <t>MaisaPhan</t>
  </si>
  <si>
    <t>Em Hang Manu</t>
  </si>
  <si>
    <t>Em Duong</t>
  </si>
  <si>
    <t>Le Nhat Minh</t>
  </si>
  <si>
    <t>Tien Ca Kinh</t>
  </si>
  <si>
    <t>Nguyen Kim Bang</t>
  </si>
  <si>
    <t>Thai Hoa</t>
  </si>
  <si>
    <t>LilyNguyen</t>
  </si>
  <si>
    <t>ThaiDzuy</t>
  </si>
  <si>
    <t>Anh Nguyet Phung</t>
  </si>
  <si>
    <t>Nguyen Thu Huong</t>
  </si>
  <si>
    <t>Nguyen Thi Huynh Thu</t>
  </si>
  <si>
    <t>Ms. Loan nhom ga A20</t>
  </si>
  <si>
    <t>Nguyen Thi Thuy Hoa</t>
  </si>
  <si>
    <t>Tran Thi Thuy Tien</t>
  </si>
  <si>
    <t>Hien Thu Nguyen</t>
  </si>
  <si>
    <t>Minh Nguyen</t>
  </si>
  <si>
    <t>Hanoi va Hanh Duong US</t>
  </si>
  <si>
    <t>Thien Ma</t>
  </si>
  <si>
    <t>Nguyen Thi Nguyet Thu</t>
  </si>
  <si>
    <t>Fb Nhung paris new</t>
  </si>
  <si>
    <t>Mai Anh Xuan</t>
  </si>
  <si>
    <t>Van Thi Bich Hang</t>
  </si>
  <si>
    <t>Vinh va Tina</t>
  </si>
  <si>
    <t>Ba chau Thoc asc 38 Game Sparta Warrior Gaming</t>
  </si>
  <si>
    <t>Doan The Phuong</t>
  </si>
  <si>
    <t>Vu Thi Minh Trang</t>
  </si>
  <si>
    <t>Nguyen Thi Thanh Tam</t>
  </si>
  <si>
    <t>Do Minh Quang</t>
  </si>
  <si>
    <t>GD Tepty</t>
  </si>
  <si>
    <t>Le Manh Hung</t>
  </si>
  <si>
    <t>Binh Quoc Viet Do</t>
  </si>
  <si>
    <t>Chi Nguyen</t>
  </si>
  <si>
    <t>Nguyen Thi Nam</t>
  </si>
  <si>
    <t>Nguyen Hoang Thanh Chuoi</t>
  </si>
  <si>
    <t>Tit Phat Dat</t>
  </si>
  <si>
    <t>Pham Minh Huong</t>
  </si>
  <si>
    <t>Nguyen Nga nhom A20</t>
  </si>
  <si>
    <t>Bui Thi Loan</t>
  </si>
  <si>
    <t>Chi Thanh Huy</t>
  </si>
  <si>
    <t>Vo Thi Quynh Mai</t>
  </si>
  <si>
    <t>Vu Do Hieu</t>
  </si>
  <si>
    <t>Vu Ngoc Thuy</t>
  </si>
  <si>
    <t>Jessie va Jaro</t>
  </si>
  <si>
    <t>Tran Thi Ngoc Han</t>
  </si>
  <si>
    <t>Yen Ta</t>
  </si>
  <si>
    <t>Tran Thi Nguyen Hong Ca Kinh</t>
  </si>
  <si>
    <t>Vo danh</t>
  </si>
  <si>
    <t>Gia dinh Lan Huy Aus</t>
  </si>
  <si>
    <t>Ban Truc</t>
  </si>
  <si>
    <t>Huong Vy</t>
  </si>
  <si>
    <t>Vu Le</t>
  </si>
  <si>
    <t>Dinh Tien Dung</t>
  </si>
  <si>
    <t>Cao Thanh Chung</t>
  </si>
  <si>
    <t>Nguyen Thi Van Khanh</t>
  </si>
  <si>
    <t>Nguyen Thi Thanh Mai</t>
  </si>
  <si>
    <t>Hoang Phuong Lien</t>
  </si>
  <si>
    <t>Cao Ngo Hong Anh</t>
  </si>
  <si>
    <t>Nguyen Thi Dieu Ai</t>
  </si>
  <si>
    <t>Thai Que Tam</t>
  </si>
  <si>
    <t>FB Linh Hanh</t>
  </si>
  <si>
    <t>Trang Ngo</t>
  </si>
  <si>
    <t>Dang Thi Phuong</t>
  </si>
  <si>
    <t>HanhMLe</t>
  </si>
  <si>
    <t>Hang nc</t>
  </si>
  <si>
    <t>Em Huy Hoai</t>
  </si>
  <si>
    <t>Gia dinh Ca La</t>
  </si>
  <si>
    <t>Gia dinh Minh Trang</t>
  </si>
  <si>
    <t>Vu Duc Quan</t>
  </si>
  <si>
    <t>TuanDae ban Duyen</t>
  </si>
  <si>
    <t>Duyen Tuong</t>
  </si>
  <si>
    <t>Tran Xuan Dung</t>
  </si>
  <si>
    <t>Tran Thi Thuy Hang</t>
  </si>
  <si>
    <t>Dao Thu Hang</t>
  </si>
  <si>
    <t>Bui Nguyet Minh</t>
  </si>
  <si>
    <t>Chau Thai Son</t>
  </si>
  <si>
    <t>Phung Li lan</t>
  </si>
  <si>
    <t>Hai Anh</t>
  </si>
  <si>
    <t>Tran Thi Thu Trang</t>
  </si>
  <si>
    <t>Pham Quynh Trang</t>
  </si>
  <si>
    <t>Nguyen Thi Tuyet Lan</t>
  </si>
  <si>
    <t>Nguyen Trong Binh</t>
  </si>
  <si>
    <t>Binh Nguyen team Ca Kinh</t>
  </si>
  <si>
    <t>Trung Hoa</t>
  </si>
  <si>
    <t>Nguyen Thanh Hang</t>
  </si>
  <si>
    <t>11/09</t>
  </si>
  <si>
    <t>Jade Truong</t>
  </si>
  <si>
    <t>Nguyen Thi Hoa</t>
  </si>
  <si>
    <t>Nguyen Thi Minh Tam</t>
  </si>
  <si>
    <t>Do Thi Hien Hoa</t>
  </si>
  <si>
    <t>Melim Nguyen 500, chi Trinh Ha 200</t>
  </si>
  <si>
    <t>Nguyen Thi Thu Ha ban c Mai Tan</t>
  </si>
  <si>
    <t>Le tear</t>
  </si>
  <si>
    <t>Hien mart Dong Anh</t>
  </si>
  <si>
    <t>Ha Diep</t>
  </si>
  <si>
    <t>Vo Thi Thu Hien</t>
  </si>
  <si>
    <t>Chii Lan Lepl cakinh</t>
  </si>
  <si>
    <t>Nguyen Thi Bach Huong</t>
  </si>
  <si>
    <t>Le Thi Hong Gam</t>
  </si>
  <si>
    <t>Xuong Rong</t>
  </si>
  <si>
    <t>Nha Comoi</t>
  </si>
  <si>
    <t>Michele du va GĐ</t>
  </si>
  <si>
    <t>Ha Nguyen</t>
  </si>
  <si>
    <t>Bach Lien va Trang</t>
  </si>
  <si>
    <t>Chi Suong</t>
  </si>
  <si>
    <t>Tieuhuongduong</t>
  </si>
  <si>
    <t>Tran Hanh</t>
  </si>
  <si>
    <t>Ta Minh Hien</t>
  </si>
  <si>
    <t>Nguyen Thuy Ngan</t>
  </si>
  <si>
    <t>Hoang Nhat Quang ga A20</t>
  </si>
  <si>
    <t>Bach Phuong</t>
  </si>
  <si>
    <t>Nguyen Viet Bac</t>
  </si>
  <si>
    <t>Do Ngoc Anh</t>
  </si>
  <si>
    <t>Tran Truc Khanh</t>
  </si>
  <si>
    <t>Do Kim Ngan</t>
  </si>
  <si>
    <t>Truc</t>
  </si>
  <si>
    <t>Pham Kha Chinh</t>
  </si>
  <si>
    <t>Do Phuong Quy</t>
  </si>
  <si>
    <t>Nguyen Thi Thu Phuong</t>
  </si>
  <si>
    <t>ADTB</t>
  </si>
  <si>
    <t>Lien</t>
  </si>
  <si>
    <t>Chau Thi Kim Phung</t>
  </si>
  <si>
    <t>DiepThanh</t>
  </si>
  <si>
    <t>Tạm ứng lần 1 từ quỹ 1501</t>
  </si>
  <si>
    <t>11/09/2024</t>
  </si>
  <si>
    <t>Pham Le Hoa</t>
  </si>
  <si>
    <t>Nguyen Quoc Hung</t>
  </si>
  <si>
    <t>Be Moon QT</t>
  </si>
  <si>
    <t>Vu Hoang Trang</t>
  </si>
  <si>
    <t>Chi Trinh Ha</t>
  </si>
  <si>
    <t>Huybianchi</t>
  </si>
  <si>
    <t>Nguyen Hoa</t>
  </si>
  <si>
    <t>Nguyen Thi Hong Nhung</t>
  </si>
  <si>
    <t>Nhom chi em dong nghiep Hung Nguyen Quoc</t>
  </si>
  <si>
    <t>Chu Thanh Ha</t>
  </si>
  <si>
    <t>Tran Phuong Thuy</t>
  </si>
  <si>
    <t>Yugi</t>
  </si>
  <si>
    <t>Kieu</t>
  </si>
  <si>
    <t>GD MAY</t>
  </si>
  <si>
    <t>Le Thuy Duong</t>
  </si>
  <si>
    <t>Minhon</t>
  </si>
  <si>
    <t>Lano va dong bon hoi Me Nha Go</t>
  </si>
  <si>
    <t>Ban cua ThaiDuy</t>
  </si>
  <si>
    <t>Ut Chau</t>
  </si>
  <si>
    <t>Melim Nguyen</t>
  </si>
  <si>
    <t>Le Dinh Thanh Viet kieu o Nhat Ban</t>
  </si>
  <si>
    <t>DT Nhuan</t>
  </si>
  <si>
    <t>Nguyen Manh Toan</t>
  </si>
  <si>
    <t>Thuy Tran Phuong</t>
  </si>
  <si>
    <t>IBFT Hong Mai Tho</t>
  </si>
  <si>
    <t>Nguyenthy</t>
  </si>
  <si>
    <t>Hai Le</t>
  </si>
  <si>
    <t>Helena Do</t>
  </si>
  <si>
    <t>VC em Lien</t>
  </si>
  <si>
    <t>Tien Phung</t>
  </si>
  <si>
    <t>Gia dinh Danh Lien</t>
  </si>
  <si>
    <t>Sen trang</t>
  </si>
  <si>
    <t>CÒN LẠI TẠI QUỸ 1501</t>
  </si>
  <si>
    <t>12/09/2024</t>
  </si>
  <si>
    <t>CTK: Tran Thi Thuy Hang
STK: 12510000549450
NH BIDV</t>
  </si>
  <si>
    <t>Nguyen Thi Minh Hai</t>
  </si>
  <si>
    <t>Le Kim Chung</t>
  </si>
  <si>
    <t>Bin10</t>
  </si>
  <si>
    <t>FB Huong Vinh</t>
  </si>
  <si>
    <t>Ban Le Phung</t>
  </si>
  <si>
    <t>Gia dinh Ngan Trung</t>
  </si>
  <si>
    <t>Cac ban Maitan</t>
  </si>
  <si>
    <t>Nghi Phung</t>
  </si>
  <si>
    <t>Le Thi Phuong Lien</t>
  </si>
  <si>
    <t>QC</t>
  </si>
  <si>
    <t>Do Thi Phuc Huong</t>
  </si>
  <si>
    <t>Do Thu Trang</t>
  </si>
  <si>
    <t>12/09</t>
  </si>
  <si>
    <r>
      <rPr>
        <b/>
        <sz val="16"/>
        <color rgb="FFFF0000"/>
        <rFont val="Times New Roman"/>
        <family val="1"/>
      </rPr>
      <t xml:space="preserve">NTCM - BÁO CÁO THU CHI 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Đồng hành cùng bà con bị ảnh hưởng lũ lụt các tỉnh phía Bắc</t>
    </r>
  </si>
  <si>
    <t>Y</t>
  </si>
  <si>
    <t>Gia dinh Vinh Phuc Dang Khoa</t>
  </si>
  <si>
    <t>Huong Mai MOS</t>
  </si>
  <si>
    <t>Vu Xuan Son</t>
  </si>
  <si>
    <t xml:space="preserve">Tan Tran LTC </t>
  </si>
  <si>
    <t>Ngo Thi Nguyet Anh Nguuyet Annhh</t>
  </si>
  <si>
    <t>Hoang Thi Mai</t>
  </si>
  <si>
    <t>Nguyen Hoang Giang</t>
  </si>
  <si>
    <t>Nguyen Thi Ny</t>
  </si>
  <si>
    <t>Trieu Quang</t>
  </si>
  <si>
    <t>Lo Thi To Khuyen</t>
  </si>
  <si>
    <t>Nguyen Hai Yen</t>
  </si>
  <si>
    <t>Anh Xuan Phuc Thanh Hoa</t>
  </si>
  <si>
    <t>13/09</t>
  </si>
  <si>
    <t>Hachi</t>
  </si>
  <si>
    <t>OPLA</t>
  </si>
  <si>
    <t>Tyvy</t>
  </si>
  <si>
    <t>Tran Thi Hong Van</t>
  </si>
  <si>
    <t>Trang 1/2</t>
  </si>
  <si>
    <t>Trang 2/2</t>
  </si>
  <si>
    <t>13/09/2024</t>
  </si>
  <si>
    <t>NTCM uh dong phuc cho hoc sinh truong THPT Son Dong 3, bsung do ah bao Yagi</t>
  </si>
  <si>
    <t>CTK: Luu Van Hoi
STK: 0987566388
NH MB</t>
  </si>
  <si>
    <t>Mai Nguyen ban Sen Trang</t>
  </si>
  <si>
    <t>Nguyen Thi Bich Tra</t>
  </si>
  <si>
    <t>Dang Trong Nhan</t>
  </si>
  <si>
    <t>Pham Thi Lam</t>
  </si>
  <si>
    <t>Cua hang do kho</t>
  </si>
  <si>
    <t>Dầu ăn ( 20 thùng * 15 chai * 35k/chai)
Mắm tép 100 lít * 35k/lít
Vận chuyển 150k</t>
  </si>
  <si>
    <t>CTK: Nguyen Thi Thuy Hoa
STK: 0915024444
NH MSB</t>
  </si>
  <si>
    <t>6x chuyen tien Gđ TLC</t>
  </si>
  <si>
    <t>Sunny night</t>
  </si>
  <si>
    <t>Nguyen Thi Luy USAID</t>
  </si>
  <si>
    <t>14/09</t>
  </si>
  <si>
    <t>14/09/2024</t>
  </si>
  <si>
    <t>CTK: Doan The Phuong
STK: 0011004232007
NH VCB</t>
  </si>
  <si>
    <t>Ho Thi Nhu Y</t>
  </si>
  <si>
    <t>Tạm ứng lần 2 từ quỹ 1501</t>
  </si>
  <si>
    <t>15/09/2024</t>
  </si>
  <si>
    <t>Thu Hien ban Tep</t>
  </si>
  <si>
    <t>GĐ Huy Hang</t>
  </si>
  <si>
    <t>Gia dinh Thao Hung</t>
  </si>
  <si>
    <t>Mia Olala becon anh ManhHaiHoang</t>
  </si>
  <si>
    <t>15/09</t>
  </si>
  <si>
    <t>16/09</t>
  </si>
  <si>
    <t>CTK: Nguyen Thi Thuy Hoa
STK: 0011000789682
NH VCB</t>
  </si>
  <si>
    <t>18/09</t>
  </si>
  <si>
    <t>Phung Lan Anh</t>
  </si>
  <si>
    <t>STT 203: Chi Lananh Phung (C Tepty chuyển nhưng ghi nhầm nội dung)</t>
  </si>
  <si>
    <t>Phung Thi Thu Lan (Chi Lananh Phung)</t>
  </si>
  <si>
    <t>21/09</t>
  </si>
  <si>
    <t>22/09</t>
  </si>
  <si>
    <t>CTK: Nguyen Thi Tu Anh
STK: 2890120267
NH BIDV</t>
  </si>
  <si>
    <t>TÊN/NICK</t>
  </si>
  <si>
    <t>SL</t>
  </si>
  <si>
    <t>Đơn giá</t>
  </si>
  <si>
    <t>Thành tiền</t>
  </si>
  <si>
    <t>Chị Tép</t>
  </si>
  <si>
    <t>Bé Mơ</t>
  </si>
  <si>
    <t>Bé Bông</t>
  </si>
  <si>
    <t>Chị Thuy Hang</t>
  </si>
  <si>
    <t>Chị Thuý Hoa</t>
  </si>
  <si>
    <t>Đã nộp tk 1501 ngày 15/09/2024</t>
  </si>
  <si>
    <t>GHI CHÚ</t>
  </si>
  <si>
    <r>
      <rPr>
        <b/>
        <sz val="12"/>
        <color theme="1"/>
        <rFont val="Times New Roman"/>
        <family val="1"/>
      </rPr>
      <t>Hành khô, găng tay, túi nilong, phí vận chuyển hộp đợt 1:</t>
    </r>
    <r>
      <rPr>
        <sz val="12"/>
        <color theme="1"/>
        <rFont val="Times New Roman"/>
        <family val="1"/>
      </rPr>
      <t xml:space="preserve">
2kg hành khô 140k
Khăn lau, găng tay, bút 100k
Túi nilong to cho mắm, đựng quà, chun 500k
Phí vận chuyển hộp 200k</t>
    </r>
  </si>
  <si>
    <r>
      <rPr>
        <b/>
        <sz val="12"/>
        <color theme="1"/>
        <rFont val="Times New Roman"/>
        <family val="1"/>
      </rPr>
      <t>Tem dán, túi nilong</t>
    </r>
    <r>
      <rPr>
        <sz val="12"/>
        <color theme="1"/>
        <rFont val="Times New Roman"/>
        <family val="1"/>
      </rPr>
      <t xml:space="preserve">
Tem 4x6: 390k
Tem 6x8: 590k
Tem 8x10: 616k
4kg túi nilong: 180k
Ship 35k</t>
    </r>
  </si>
  <si>
    <t>Bột canh (800 gói)</t>
  </si>
  <si>
    <t>Tiền ga đợt 1 (4 bình)</t>
  </si>
  <si>
    <r>
      <rPr>
        <b/>
        <sz val="12"/>
        <color theme="1"/>
        <rFont val="Times New Roman"/>
        <family val="1"/>
      </rPr>
      <t>Tiền ga, hành khô, găng tay đợt 2</t>
    </r>
    <r>
      <rPr>
        <sz val="12"/>
        <color theme="1"/>
        <rFont val="Times New Roman"/>
        <family val="1"/>
      </rPr>
      <t xml:space="preserve">
3 bình gas: 1.110k
4kg hành khô : 280k
Găng tay rửa bát, găng tay chế biến, khăn, bút: 127k</t>
    </r>
  </si>
  <si>
    <r>
      <rPr>
        <b/>
        <sz val="12"/>
        <color theme="1"/>
        <rFont val="Times New Roman"/>
        <family val="1"/>
      </rPr>
      <t xml:space="preserve">Tiền thịt đợt 2 </t>
    </r>
    <r>
      <rPr>
        <sz val="12"/>
        <color theme="1"/>
        <rFont val="Times New Roman"/>
        <family val="1"/>
      </rPr>
      <t xml:space="preserve">
70kg giá 110 = 7700k
47kg sau x 115= 5405k
Mỡ 13 x 50 = 650k</t>
    </r>
  </si>
  <si>
    <r>
      <rPr>
        <b/>
        <sz val="12"/>
        <color theme="1"/>
        <rFont val="Times New Roman"/>
        <family val="1"/>
      </rPr>
      <t>Tem dán, túi nilong đợt 2</t>
    </r>
    <r>
      <rPr>
        <sz val="12"/>
        <color theme="1"/>
        <rFont val="Times New Roman"/>
        <family val="1"/>
      </rPr>
      <t xml:space="preserve">
Tem  đỏ 4x6: 245 x 300 = 73.500₫
Tem đỏ 6x8cm: 245 x  500 = 122.500₫
Tem xanh 4x6 =235 x300 = 70.500₫
Tem xanh 6x8 = 235x500 = 117.500
Tổng: 384.000₫
Túi nilon 2kg x 45.000= 90.000₫. Ship 26k</t>
    </r>
  </si>
  <si>
    <t>CTK: Cao Thi Que Anh
STK: 105871289188
NH Vietinbank</t>
  </si>
  <si>
    <t>BÁN ĐỢT 1</t>
  </si>
  <si>
    <r>
      <rPr>
        <b/>
        <sz val="14"/>
        <color rgb="FFFF0000"/>
        <rFont val="Times New Roman"/>
        <family val="1"/>
      </rPr>
      <t>NTCM - BÁN HÀNG GÂY QUỸ</t>
    </r>
    <r>
      <rPr>
        <b/>
        <sz val="14"/>
        <color theme="1"/>
        <rFont val="Times New Roman"/>
        <family val="1"/>
      </rPr>
      <t xml:space="preserve">
Đồng hành cùng bà con bị ảnh hưởng lũ lụt các tỉnh phía Bắc</t>
    </r>
  </si>
  <si>
    <t>Hộp mắm tép chưng thịt</t>
  </si>
  <si>
    <t>Chị Tép chuyển tiền bán hàng tồn NVL</t>
  </si>
  <si>
    <t>Chị Thuy Hang chuyển tiền mua 2 chai mắm tép</t>
  </si>
  <si>
    <t>A</t>
  </si>
  <si>
    <t>BÁN NGUYÊN VẬT LIỆU</t>
  </si>
  <si>
    <t xml:space="preserve">Chị Tép chuyển tiền bán 2kg thịt chưng mắm tép cho cô Hải </t>
  </si>
  <si>
    <t>TỔNG CỘNG (A)+(B)</t>
  </si>
  <si>
    <t>B</t>
  </si>
  <si>
    <t>BÁN ĐỢT 2</t>
  </si>
  <si>
    <t>BÁN THÀNH PHẨM (Thịt chưng mắm tép)</t>
  </si>
  <si>
    <t>Bán cho chị Dương Thị Thu Hương tặng các con trường mầm non bản Hu Tru Linh - Mù Cang Chải</t>
  </si>
  <si>
    <t>Chị Quỳnh Mai Võ</t>
  </si>
  <si>
    <t xml:space="preserve"> +1tr c Hằng đã trừ vào tiền bán lạc chuyển vào ngày 24/09</t>
  </si>
  <si>
    <t>CÒN LẠI TẠI QUỸ CHƯƠNG TRÌNH</t>
  </si>
  <si>
    <r>
      <rPr>
        <b/>
        <sz val="12"/>
        <color theme="1"/>
        <rFont val="Times New Roman"/>
        <family val="1"/>
      </rPr>
      <t>Tạm ứng lần 1:</t>
    </r>
    <r>
      <rPr>
        <sz val="12"/>
        <color theme="1"/>
        <rFont val="Times New Roman"/>
        <family val="1"/>
      </rPr>
      <t xml:space="preserve">
Sữa 67x270 = 18.090k
Nước 67x75 = 5.025k
Bìa 100x1.350 = 1.350k. Ship 150k
Thịt 216x110 = 23.760k
Mỡ 42x50 = 2.100k. Ship 100k
Lạc 480x48 = 23.040k
Đường 60x24 = 1.440k
Gia vị 150x3.6 = 540k</t>
    </r>
  </si>
  <si>
    <r>
      <rPr>
        <b/>
        <sz val="12"/>
        <color theme="1"/>
        <rFont val="Times New Roman"/>
        <family val="1"/>
      </rPr>
      <t>Thanh toán lần 2</t>
    </r>
    <r>
      <rPr>
        <sz val="12"/>
        <color theme="1"/>
        <rFont val="Times New Roman"/>
        <family val="1"/>
      </rPr>
      <t xml:space="preserve">
Sữa 67x270 = 18.090k
Nước 67x75 = 5.025k
Bìa 100x1.350 = 1.350k. Ship 150k
Thịt 216x110 = 23.760k
Mỡ 42x50 = 2.100k. Ship 100k
Lạc 480x48 = 23.040k
Đường 60x24 = 1.440k
Gia vị 150x3.6 = 540k</t>
    </r>
  </si>
  <si>
    <t>Đã nộp tk 1501 ngày 24/09/2024</t>
  </si>
  <si>
    <r>
      <rPr>
        <b/>
        <sz val="18"/>
        <color rgb="FFFF0000"/>
        <rFont val="Times New Roman"/>
        <family val="1"/>
      </rPr>
      <t>NTCM - THỐNG KÊ ỦNG HỘ</t>
    </r>
    <r>
      <rPr>
        <b/>
        <sz val="14"/>
        <color theme="1"/>
        <rFont val="Times New Roman"/>
        <family val="1"/>
      </rPr>
      <t xml:space="preserve">
</t>
    </r>
    <r>
      <rPr>
        <b/>
        <sz val="16"/>
        <color theme="1"/>
        <rFont val="Times New Roman"/>
        <family val="1"/>
      </rPr>
      <t>Đồng hành cùng bà con bị ảnh hưởng lũ lụt các tỉnh phía Bắc</t>
    </r>
    <r>
      <rPr>
        <b/>
        <sz val="14"/>
        <color theme="1"/>
        <rFont val="Times New Roman"/>
        <family val="1"/>
      </rPr>
      <t xml:space="preserve">
</t>
    </r>
    <r>
      <rPr>
        <b/>
        <i/>
        <sz val="14"/>
        <color theme="1"/>
        <rFont val="Times New Roman"/>
        <family val="1"/>
      </rPr>
      <t>(Tính đến 19h56 ngày 24/09/2024)</t>
    </r>
  </si>
  <si>
    <t>Trả nhà cung cấp dầu ăn (15chai x 10thùng x 35.000đ)</t>
  </si>
  <si>
    <t>Trả nhà cung cấp lạc (100kg * 48.000đ)</t>
  </si>
  <si>
    <r>
      <rPr>
        <b/>
        <sz val="14"/>
        <color rgb="FFFF0000"/>
        <rFont val="Times New Roman"/>
        <family val="1"/>
      </rPr>
      <t>NTCM - TỔNG KẾT CHƯƠNG TRÌNH</t>
    </r>
    <r>
      <rPr>
        <b/>
        <sz val="14"/>
        <color theme="1"/>
        <rFont val="Times New Roman"/>
        <family val="1"/>
      </rPr>
      <t xml:space="preserve">
Đồng hành cùng bà con bị ảnh hưởng lũ lụt các tỉnh phía Bắc</t>
    </r>
  </si>
  <si>
    <t>Tổng số tiền MTQ ủng hộ</t>
  </si>
  <si>
    <t>Số tiền bán thành phẩm gây quỹ đợt 1</t>
  </si>
  <si>
    <t>Số tiền bán thành phẩm, NVL dư gây quỹ đợt 2</t>
  </si>
  <si>
    <t>SỐ TIỀN DƯ CỦA CHƯƠNG TRÌNH</t>
  </si>
  <si>
    <t>Chi phí mua NVL và quà tặng</t>
  </si>
  <si>
    <t>Đã nộp tk 1501 ngày 25/09/2024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</si>
</sst>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0070C0"/>
      <name val="Times New Roman"/>
      <family val="1"/>
    </font>
    <font>
      <b/>
      <sz val="18"/>
      <color rgb="FFFF0000"/>
      <name val="Times New Roman"/>
      <family val="1"/>
    </font>
    <font>
      <b/>
      <i/>
      <sz val="14"/>
      <color theme="1"/>
      <name val="Times New Roman"/>
      <family val="1"/>
    </font>
    <font>
      <i/>
      <sz val="12"/>
      <color rgb="FF7030A0"/>
      <name val="Times New Roman"/>
      <family val="1"/>
    </font>
    <font>
      <sz val="12"/>
      <color rgb="FFFF0000"/>
      <name val="Times New Roman"/>
      <family val="1"/>
    </font>
    <font>
      <sz val="10"/>
      <color theme="1"/>
      <name val="Arial"/>
      <family val="2"/>
    </font>
    <font>
      <sz val="14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8" tint="0.59999389629810485"/>
        <bgColor indexed="64"/>
      </patternFill>
    </fill>
  </fills>
  <borders count="23">
    <border>
      <left/>
      <right/>
      <top/>
      <bottom/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/>
      <right style="slantDashDot">
        <color auto="1"/>
      </right>
      <top style="slantDashDot">
        <color auto="1"/>
      </top>
      <bottom style="thin">
        <color auto="1"/>
      </bottom>
      <diagonal/>
    </border>
    <border>
      <left style="slantDashDot">
        <color auto="1"/>
      </left>
      <right/>
      <top style="slantDashDot">
        <color auto="1"/>
      </top>
      <bottom style="thin">
        <color auto="1"/>
      </bottom>
      <diagonal/>
    </border>
    <border>
      <left/>
      <right/>
      <top style="slantDashDot">
        <color auto="1"/>
      </top>
      <bottom style="thin">
        <color auto="1"/>
      </bottom>
      <diagonal/>
    </border>
    <border>
      <left style="slantDashDot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 style="thin">
        <color auto="1"/>
      </left>
      <right style="slantDashDot">
        <color auto="1"/>
      </right>
      <top style="slantDashDot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slantDashDot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ck">
        <color auto="1"/>
      </left>
      <right style="thin">
        <color indexed="64"/>
      </right>
      <top style="slantDashDot">
        <color auto="1"/>
      </top>
      <bottom style="thin">
        <color indexed="64"/>
      </bottom>
      <diagonal/>
    </border>
    <border>
      <left style="thin">
        <color auto="1"/>
      </left>
      <right/>
      <top style="slantDashDot">
        <color auto="1"/>
      </top>
      <bottom style="thin">
        <color auto="1"/>
      </bottom>
      <diagonal/>
    </border>
    <border>
      <left style="medium">
        <color rgb="FFCCCCCC"/>
      </left>
      <right/>
      <top/>
      <bottom/>
      <diagonal/>
    </border>
    <border>
      <left style="slantDashDot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slantDashDot">
        <color indexed="64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164" fontId="2" fillId="0" borderId="2" xfId="1" applyNumberFormat="1" applyFont="1" applyBorder="1" applyAlignment="1">
      <alignment vertical="center"/>
    </xf>
    <xf numFmtId="164" fontId="2" fillId="0" borderId="0" xfId="1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64" fontId="5" fillId="2" borderId="2" xfId="1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vertical="center"/>
    </xf>
    <xf numFmtId="164" fontId="5" fillId="2" borderId="3" xfId="1" applyNumberFormat="1" applyFont="1" applyFill="1" applyBorder="1" applyAlignment="1">
      <alignment horizontal="center" vertical="center"/>
    </xf>
    <xf numFmtId="164" fontId="2" fillId="0" borderId="3" xfId="1" applyNumberFormat="1" applyFont="1" applyBorder="1" applyAlignment="1">
      <alignment vertical="center"/>
    </xf>
    <xf numFmtId="164" fontId="2" fillId="0" borderId="14" xfId="1" applyNumberFormat="1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164" fontId="2" fillId="0" borderId="2" xfId="1" applyNumberFormat="1" applyFont="1" applyBorder="1" applyAlignment="1">
      <alignment vertical="center" wrapText="1"/>
    </xf>
    <xf numFmtId="164" fontId="2" fillId="0" borderId="0" xfId="1" applyNumberFormat="1" applyFont="1" applyBorder="1" applyAlignment="1">
      <alignment vertical="center" wrapText="1"/>
    </xf>
    <xf numFmtId="0" fontId="4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164" fontId="2" fillId="0" borderId="2" xfId="1" quotePrefix="1" applyNumberFormat="1" applyFont="1" applyBorder="1" applyAlignment="1">
      <alignment vertical="center"/>
    </xf>
    <xf numFmtId="164" fontId="4" fillId="3" borderId="5" xfId="0" applyNumberFormat="1" applyFont="1" applyFill="1" applyBorder="1" applyAlignment="1">
      <alignment vertical="center"/>
    </xf>
    <xf numFmtId="164" fontId="9" fillId="0" borderId="2" xfId="1" applyNumberFormat="1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/>
    </xf>
    <xf numFmtId="164" fontId="2" fillId="0" borderId="5" xfId="1" applyNumberFormat="1" applyFont="1" applyBorder="1" applyAlignment="1">
      <alignment vertical="center" wrapText="1"/>
    </xf>
    <xf numFmtId="164" fontId="2" fillId="0" borderId="6" xfId="1" applyNumberFormat="1" applyFont="1" applyBorder="1" applyAlignment="1">
      <alignment vertical="center"/>
    </xf>
    <xf numFmtId="164" fontId="5" fillId="2" borderId="14" xfId="1" applyNumberFormat="1" applyFont="1" applyFill="1" applyBorder="1" applyAlignment="1">
      <alignment horizontal="center" vertical="center"/>
    </xf>
    <xf numFmtId="164" fontId="2" fillId="0" borderId="15" xfId="1" applyNumberFormat="1" applyFont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164" fontId="5" fillId="2" borderId="12" xfId="1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164" fontId="5" fillId="2" borderId="18" xfId="1" applyNumberFormat="1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64" fontId="12" fillId="0" borderId="0" xfId="1" applyNumberFormat="1" applyFont="1" applyBorder="1" applyAlignment="1">
      <alignment horizontal="center" vertical="center"/>
    </xf>
    <xf numFmtId="164" fontId="9" fillId="0" borderId="3" xfId="1" applyNumberFormat="1" applyFont="1" applyBorder="1" applyAlignment="1">
      <alignment vertical="center" wrapText="1"/>
    </xf>
    <xf numFmtId="164" fontId="4" fillId="3" borderId="6" xfId="1" applyNumberFormat="1" applyFont="1" applyFill="1" applyBorder="1" applyAlignment="1">
      <alignment vertical="center"/>
    </xf>
    <xf numFmtId="164" fontId="4" fillId="4" borderId="0" xfId="1" applyNumberFormat="1" applyFont="1" applyFill="1" applyBorder="1" applyAlignment="1">
      <alignment horizontal="center" vertical="center"/>
    </xf>
    <xf numFmtId="164" fontId="2" fillId="0" borderId="13" xfId="1" applyNumberFormat="1" applyFont="1" applyBorder="1" applyAlignment="1">
      <alignment vertical="center"/>
    </xf>
    <xf numFmtId="164" fontId="2" fillId="4" borderId="2" xfId="1" applyNumberFormat="1" applyFont="1" applyFill="1" applyBorder="1" applyAlignment="1">
      <alignment vertical="center"/>
    </xf>
    <xf numFmtId="164" fontId="13" fillId="0" borderId="2" xfId="1" applyNumberFormat="1" applyFont="1" applyBorder="1" applyAlignment="1">
      <alignment horizontal="left" vertical="center"/>
    </xf>
    <xf numFmtId="0" fontId="3" fillId="5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164" fontId="5" fillId="3" borderId="2" xfId="1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3" fontId="2" fillId="0" borderId="0" xfId="1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6" borderId="2" xfId="0" applyFont="1" applyFill="1" applyBorder="1" applyAlignment="1">
      <alignment horizontal="center" vertical="center" wrapText="1"/>
    </xf>
    <xf numFmtId="164" fontId="5" fillId="6" borderId="2" xfId="1" applyNumberFormat="1" applyFont="1" applyFill="1" applyBorder="1" applyAlignment="1">
      <alignment vertical="center" wrapText="1"/>
    </xf>
    <xf numFmtId="164" fontId="2" fillId="4" borderId="0" xfId="1" applyNumberFormat="1" applyFont="1" applyFill="1" applyBorder="1" applyAlignment="1">
      <alignment vertical="center" wrapText="1"/>
    </xf>
    <xf numFmtId="0" fontId="2" fillId="4" borderId="0" xfId="0" applyFont="1" applyFill="1" applyBorder="1" applyAlignment="1">
      <alignment vertical="center" wrapText="1"/>
    </xf>
    <xf numFmtId="164" fontId="4" fillId="0" borderId="2" xfId="0" applyNumberFormat="1" applyFont="1" applyBorder="1" applyAlignment="1">
      <alignment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164" fontId="5" fillId="0" borderId="21" xfId="1" applyNumberFormat="1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164" fontId="3" fillId="5" borderId="2" xfId="1" applyNumberFormat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3" fontId="15" fillId="0" borderId="2" xfId="0" applyNumberFormat="1" applyFont="1" applyBorder="1" applyAlignment="1">
      <alignment horizontal="right" vertical="center" wrapText="1"/>
    </xf>
    <xf numFmtId="164" fontId="15" fillId="0" borderId="2" xfId="1" applyNumberFormat="1" applyFont="1" applyBorder="1" applyAlignment="1">
      <alignment horizontal="right" vertical="center" wrapText="1"/>
    </xf>
    <xf numFmtId="0" fontId="14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164" fontId="4" fillId="0" borderId="2" xfId="1" applyNumberFormat="1" applyFont="1" applyBorder="1" applyAlignment="1">
      <alignment horizontal="right" vertical="center" wrapText="1"/>
    </xf>
    <xf numFmtId="0" fontId="15" fillId="0" borderId="0" xfId="0" applyFont="1"/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/>
    </xf>
    <xf numFmtId="164" fontId="15" fillId="0" borderId="0" xfId="1" applyNumberFormat="1" applyFont="1"/>
    <xf numFmtId="0" fontId="3" fillId="0" borderId="0" xfId="0" applyFont="1" applyBorder="1" applyAlignment="1">
      <alignment vertical="center" wrapText="1"/>
    </xf>
    <xf numFmtId="0" fontId="3" fillId="0" borderId="0" xfId="0" applyFont="1"/>
    <xf numFmtId="164" fontId="3" fillId="3" borderId="2" xfId="1" applyNumberFormat="1" applyFont="1" applyFill="1" applyBorder="1" applyAlignment="1">
      <alignment horizontal="center"/>
    </xf>
    <xf numFmtId="0" fontId="15" fillId="0" borderId="2" xfId="0" applyFont="1" applyBorder="1"/>
    <xf numFmtId="164" fontId="15" fillId="0" borderId="2" xfId="1" applyNumberFormat="1" applyFont="1" applyBorder="1"/>
    <xf numFmtId="0" fontId="9" fillId="0" borderId="2" xfId="0" applyFont="1" applyBorder="1" applyAlignment="1">
      <alignment horizontal="center"/>
    </xf>
    <xf numFmtId="164" fontId="9" fillId="0" borderId="2" xfId="1" applyNumberFormat="1" applyFont="1" applyBorder="1"/>
    <xf numFmtId="164" fontId="8" fillId="0" borderId="5" xfId="1" applyNumberFormat="1" applyFont="1" applyBorder="1" applyAlignment="1">
      <alignment vertical="center"/>
    </xf>
    <xf numFmtId="164" fontId="9" fillId="0" borderId="21" xfId="1" applyNumberFormat="1" applyFont="1" applyBorder="1" applyAlignment="1">
      <alignment vertical="center" wrapText="1"/>
    </xf>
    <xf numFmtId="164" fontId="9" fillId="0" borderId="22" xfId="1" applyNumberFormat="1" applyFont="1" applyBorder="1" applyAlignment="1">
      <alignment vertical="center" wrapText="1"/>
    </xf>
    <xf numFmtId="164" fontId="4" fillId="0" borderId="5" xfId="1" applyNumberFormat="1" applyFont="1" applyBorder="1" applyAlignment="1">
      <alignment vertical="center" wrapText="1"/>
    </xf>
    <xf numFmtId="164" fontId="4" fillId="0" borderId="6" xfId="1" applyNumberFormat="1" applyFont="1" applyBorder="1" applyAlignment="1">
      <alignment vertical="center"/>
    </xf>
    <xf numFmtId="164" fontId="3" fillId="3" borderId="3" xfId="1" applyNumberFormat="1" applyFont="1" applyFill="1" applyBorder="1" applyAlignment="1">
      <alignment horizontal="center"/>
    </xf>
    <xf numFmtId="0" fontId="15" fillId="0" borderId="1" xfId="0" applyFont="1" applyBorder="1" applyAlignment="1">
      <alignment horizontal="center"/>
    </xf>
    <xf numFmtId="164" fontId="15" fillId="0" borderId="3" xfId="1" applyNumberFormat="1" applyFont="1" applyBorder="1"/>
    <xf numFmtId="0" fontId="3" fillId="0" borderId="1" xfId="0" applyFont="1" applyBorder="1" applyAlignment="1">
      <alignment horizontal="center"/>
    </xf>
    <xf numFmtId="164" fontId="9" fillId="0" borderId="3" xfId="1" applyNumberFormat="1" applyFont="1" applyBorder="1"/>
    <xf numFmtId="0" fontId="3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8" fillId="0" borderId="6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9" fillId="0" borderId="20" xfId="0" quotePrefix="1" applyFont="1" applyBorder="1" applyAlignment="1">
      <alignment horizontal="center" vertical="center"/>
    </xf>
    <xf numFmtId="0" fontId="9" fillId="0" borderId="21" xfId="0" quotePrefix="1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0" fontId="9" fillId="0" borderId="2" xfId="0" quotePrefix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164" fontId="3" fillId="3" borderId="2" xfId="1" applyNumberFormat="1" applyFont="1" applyFill="1" applyBorder="1" applyAlignment="1">
      <alignment horizontal="center"/>
    </xf>
    <xf numFmtId="164" fontId="3" fillId="3" borderId="3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64" fontId="7" fillId="0" borderId="5" xfId="1" applyNumberFormat="1" applyFont="1" applyBorder="1" applyAlignment="1">
      <alignment horizontal="center"/>
    </xf>
    <xf numFmtId="164" fontId="7" fillId="0" borderId="6" xfId="1" applyNumberFormat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</xdr:row>
      <xdr:rowOff>85725</xdr:rowOff>
    </xdr:from>
    <xdr:to>
      <xdr:col>3</xdr:col>
      <xdr:colOff>0</xdr:colOff>
      <xdr:row>1</xdr:row>
      <xdr:rowOff>800100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190500"/>
          <a:ext cx="714375" cy="7143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47625</xdr:rowOff>
    </xdr:from>
    <xdr:to>
      <xdr:col>2</xdr:col>
      <xdr:colOff>323850</xdr:colOff>
      <xdr:row>1</xdr:row>
      <xdr:rowOff>704850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142875"/>
          <a:ext cx="657225" cy="657225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304800</xdr:colOff>
      <xdr:row>9</xdr:row>
      <xdr:rowOff>304800</xdr:rowOff>
    </xdr:to>
    <xdr:sp macro="" textlink="">
      <xdr:nvSpPr>
        <xdr:cNvPr id="2049" name="AutoShape 1" descr="blob:https://chat.zalo.me/3b4e2f7e-5a27-49c9-a6bc-e4a135bf8721"/>
        <xdr:cNvSpPr>
          <a:spLocks noChangeAspect="1" noChangeArrowheads="1"/>
        </xdr:cNvSpPr>
      </xdr:nvSpPr>
      <xdr:spPr bwMode="auto">
        <a:xfrm>
          <a:off x="9286875" y="4457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1</xdr:row>
      <xdr:rowOff>19050</xdr:rowOff>
    </xdr:from>
    <xdr:to>
      <xdr:col>2</xdr:col>
      <xdr:colOff>152400</xdr:colOff>
      <xdr:row>1</xdr:row>
      <xdr:rowOff>576735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19050"/>
          <a:ext cx="638175" cy="55768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38098</xdr:rowOff>
    </xdr:from>
    <xdr:to>
      <xdr:col>2</xdr:col>
      <xdr:colOff>302119</xdr:colOff>
      <xdr:row>1</xdr:row>
      <xdr:rowOff>647700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133348"/>
          <a:ext cx="740269" cy="6096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41"/>
  <sheetViews>
    <sheetView tabSelected="1" zoomScaleNormal="100" workbookViewId="0">
      <selection activeCell="L109" sqref="L109"/>
    </sheetView>
  </sheetViews>
  <sheetFormatPr defaultRowHeight="15.75" x14ac:dyDescent="0.25"/>
  <cols>
    <col min="1" max="1" width="1.5703125" style="19" customWidth="1"/>
    <col min="2" max="2" width="5.140625" style="19" bestFit="1" customWidth="1"/>
    <col min="3" max="3" width="6.28515625" style="20" customWidth="1"/>
    <col min="4" max="4" width="34.7109375" style="26" customWidth="1"/>
    <col min="5" max="5" width="12.42578125" style="10" customWidth="1"/>
    <col min="6" max="6" width="5.85546875" style="10" bestFit="1" customWidth="1"/>
    <col min="7" max="7" width="7.7109375" style="10" customWidth="1"/>
    <col min="8" max="8" width="43" style="30" bestFit="1" customWidth="1"/>
    <col min="9" max="9" width="12.42578125" style="10" customWidth="1"/>
    <col min="10" max="10" width="1.28515625" style="19" customWidth="1"/>
    <col min="11" max="11" width="1.140625" style="19" customWidth="1"/>
    <col min="12" max="12" width="24.5703125" style="19" customWidth="1"/>
    <col min="13" max="16384" width="9.140625" style="19"/>
  </cols>
  <sheetData>
    <row r="1" spans="2:9" ht="8.25" customHeight="1" thickBot="1" x14ac:dyDescent="0.3"/>
    <row r="2" spans="2:9" ht="67.5" customHeight="1" x14ac:dyDescent="0.25">
      <c r="B2" s="110" t="s">
        <v>282</v>
      </c>
      <c r="C2" s="111"/>
      <c r="D2" s="111"/>
      <c r="E2" s="111"/>
      <c r="F2" s="111"/>
      <c r="G2" s="111"/>
      <c r="H2" s="111"/>
      <c r="I2" s="112"/>
    </row>
    <row r="3" spans="2:9" s="34" customFormat="1" ht="18.75" customHeight="1" x14ac:dyDescent="0.25">
      <c r="B3" s="4" t="s">
        <v>0</v>
      </c>
      <c r="C3" s="5" t="s">
        <v>1</v>
      </c>
      <c r="D3" s="27" t="s">
        <v>2</v>
      </c>
      <c r="E3" s="42" t="s">
        <v>3</v>
      </c>
      <c r="F3" s="44" t="s">
        <v>0</v>
      </c>
      <c r="G3" s="5" t="s">
        <v>1</v>
      </c>
      <c r="H3" s="27" t="s">
        <v>2</v>
      </c>
      <c r="I3" s="22" t="s">
        <v>3</v>
      </c>
    </row>
    <row r="4" spans="2:9" x14ac:dyDescent="0.25">
      <c r="B4" s="7">
        <v>1</v>
      </c>
      <c r="C4" s="8" t="s">
        <v>16</v>
      </c>
      <c r="D4" s="28" t="s">
        <v>17</v>
      </c>
      <c r="E4" s="24">
        <v>3000000</v>
      </c>
      <c r="F4" s="25">
        <v>61</v>
      </c>
      <c r="G4" s="8" t="s">
        <v>16</v>
      </c>
      <c r="H4" s="29" t="s">
        <v>70</v>
      </c>
      <c r="I4" s="23">
        <v>300000</v>
      </c>
    </row>
    <row r="5" spans="2:9" x14ac:dyDescent="0.25">
      <c r="B5" s="7">
        <v>2</v>
      </c>
      <c r="C5" s="8" t="s">
        <v>16</v>
      </c>
      <c r="D5" s="28" t="s">
        <v>18</v>
      </c>
      <c r="E5" s="24">
        <v>1000000</v>
      </c>
      <c r="F5" s="25">
        <v>62</v>
      </c>
      <c r="G5" s="8" t="s">
        <v>16</v>
      </c>
      <c r="H5" s="29" t="s">
        <v>71</v>
      </c>
      <c r="I5" s="23">
        <v>1000000</v>
      </c>
    </row>
    <row r="6" spans="2:9" x14ac:dyDescent="0.25">
      <c r="B6" s="7">
        <v>3</v>
      </c>
      <c r="C6" s="8" t="s">
        <v>16</v>
      </c>
      <c r="D6" s="28" t="s">
        <v>19</v>
      </c>
      <c r="E6" s="24">
        <v>2000000</v>
      </c>
      <c r="F6" s="25">
        <v>63</v>
      </c>
      <c r="G6" s="8" t="s">
        <v>16</v>
      </c>
      <c r="H6" s="28" t="s">
        <v>72</v>
      </c>
      <c r="I6" s="23">
        <v>1000000</v>
      </c>
    </row>
    <row r="7" spans="2:9" x14ac:dyDescent="0.25">
      <c r="B7" s="7">
        <v>4</v>
      </c>
      <c r="C7" s="8" t="s">
        <v>16</v>
      </c>
      <c r="D7" s="28" t="s">
        <v>20</v>
      </c>
      <c r="E7" s="24">
        <v>1000000</v>
      </c>
      <c r="F7" s="25">
        <v>64</v>
      </c>
      <c r="G7" s="8" t="s">
        <v>16</v>
      </c>
      <c r="H7" s="29" t="s">
        <v>73</v>
      </c>
      <c r="I7" s="23">
        <v>500000</v>
      </c>
    </row>
    <row r="8" spans="2:9" x14ac:dyDescent="0.25">
      <c r="B8" s="7">
        <v>5</v>
      </c>
      <c r="C8" s="8" t="s">
        <v>16</v>
      </c>
      <c r="D8" s="28" t="s">
        <v>21</v>
      </c>
      <c r="E8" s="24">
        <v>500000</v>
      </c>
      <c r="F8" s="25">
        <v>65</v>
      </c>
      <c r="G8" s="8" t="s">
        <v>16</v>
      </c>
      <c r="H8" s="29" t="s">
        <v>74</v>
      </c>
      <c r="I8" s="23">
        <v>3000000</v>
      </c>
    </row>
    <row r="9" spans="2:9" x14ac:dyDescent="0.25">
      <c r="B9" s="7">
        <v>6</v>
      </c>
      <c r="C9" s="8" t="s">
        <v>16</v>
      </c>
      <c r="D9" s="28" t="s">
        <v>22</v>
      </c>
      <c r="E9" s="24">
        <v>1000000</v>
      </c>
      <c r="F9" s="25">
        <v>66</v>
      </c>
      <c r="G9" s="8" t="s">
        <v>16</v>
      </c>
      <c r="H9" s="29" t="s">
        <v>75</v>
      </c>
      <c r="I9" s="23">
        <v>300000</v>
      </c>
    </row>
    <row r="10" spans="2:9" x14ac:dyDescent="0.25">
      <c r="B10" s="7">
        <v>7</v>
      </c>
      <c r="C10" s="8" t="s">
        <v>16</v>
      </c>
      <c r="D10" s="28" t="s">
        <v>15</v>
      </c>
      <c r="E10" s="24">
        <v>1000000</v>
      </c>
      <c r="F10" s="25">
        <v>67</v>
      </c>
      <c r="G10" s="8" t="s">
        <v>16</v>
      </c>
      <c r="H10" s="29" t="s">
        <v>76</v>
      </c>
      <c r="I10" s="23">
        <v>200000</v>
      </c>
    </row>
    <row r="11" spans="2:9" x14ac:dyDescent="0.25">
      <c r="B11" s="7">
        <v>8</v>
      </c>
      <c r="C11" s="8" t="s">
        <v>16</v>
      </c>
      <c r="D11" s="28" t="s">
        <v>23</v>
      </c>
      <c r="E11" s="24">
        <v>500000</v>
      </c>
      <c r="F11" s="25">
        <v>68</v>
      </c>
      <c r="G11" s="8" t="s">
        <v>16</v>
      </c>
      <c r="H11" s="29" t="s">
        <v>77</v>
      </c>
      <c r="I11" s="23">
        <v>500000</v>
      </c>
    </row>
    <row r="12" spans="2:9" x14ac:dyDescent="0.25">
      <c r="B12" s="7">
        <v>9</v>
      </c>
      <c r="C12" s="8" t="s">
        <v>16</v>
      </c>
      <c r="D12" s="28" t="s">
        <v>13</v>
      </c>
      <c r="E12" s="24">
        <v>200000</v>
      </c>
      <c r="F12" s="25">
        <v>69</v>
      </c>
      <c r="G12" s="8" t="s">
        <v>16</v>
      </c>
      <c r="H12" s="29" t="s">
        <v>78</v>
      </c>
      <c r="I12" s="23">
        <v>1000000</v>
      </c>
    </row>
    <row r="13" spans="2:9" x14ac:dyDescent="0.25">
      <c r="B13" s="7">
        <v>10</v>
      </c>
      <c r="C13" s="8" t="s">
        <v>16</v>
      </c>
      <c r="D13" s="28" t="s">
        <v>24</v>
      </c>
      <c r="E13" s="24">
        <v>500000</v>
      </c>
      <c r="F13" s="25">
        <v>70</v>
      </c>
      <c r="G13" s="8" t="s">
        <v>16</v>
      </c>
      <c r="H13" s="29" t="s">
        <v>79</v>
      </c>
      <c r="I13" s="23">
        <v>500000</v>
      </c>
    </row>
    <row r="14" spans="2:9" x14ac:dyDescent="0.25">
      <c r="B14" s="7">
        <v>11</v>
      </c>
      <c r="C14" s="8" t="s">
        <v>16</v>
      </c>
      <c r="D14" s="28" t="s">
        <v>25</v>
      </c>
      <c r="E14" s="24">
        <v>1000000</v>
      </c>
      <c r="F14" s="25">
        <v>71</v>
      </c>
      <c r="G14" s="8" t="s">
        <v>16</v>
      </c>
      <c r="H14" s="29" t="s">
        <v>80</v>
      </c>
      <c r="I14" s="23">
        <v>1000000</v>
      </c>
    </row>
    <row r="15" spans="2:9" x14ac:dyDescent="0.25">
      <c r="B15" s="7">
        <v>12</v>
      </c>
      <c r="C15" s="8" t="s">
        <v>16</v>
      </c>
      <c r="D15" s="28" t="s">
        <v>7</v>
      </c>
      <c r="E15" s="24">
        <v>1000000</v>
      </c>
      <c r="F15" s="25">
        <v>72</v>
      </c>
      <c r="G15" s="8" t="s">
        <v>16</v>
      </c>
      <c r="H15" s="29" t="s">
        <v>81</v>
      </c>
      <c r="I15" s="23">
        <v>200000</v>
      </c>
    </row>
    <row r="16" spans="2:9" x14ac:dyDescent="0.25">
      <c r="B16" s="7">
        <v>13</v>
      </c>
      <c r="C16" s="8" t="s">
        <v>16</v>
      </c>
      <c r="D16" s="28" t="s">
        <v>26</v>
      </c>
      <c r="E16" s="24">
        <v>500000</v>
      </c>
      <c r="F16" s="25">
        <v>73</v>
      </c>
      <c r="G16" s="8" t="s">
        <v>16</v>
      </c>
      <c r="H16" s="29" t="s">
        <v>82</v>
      </c>
      <c r="I16" s="23">
        <v>500000</v>
      </c>
    </row>
    <row r="17" spans="2:9" x14ac:dyDescent="0.25">
      <c r="B17" s="7">
        <v>14</v>
      </c>
      <c r="C17" s="8" t="s">
        <v>16</v>
      </c>
      <c r="D17" s="28" t="s">
        <v>27</v>
      </c>
      <c r="E17" s="24">
        <v>3000000</v>
      </c>
      <c r="F17" s="25">
        <v>74</v>
      </c>
      <c r="G17" s="8" t="s">
        <v>16</v>
      </c>
      <c r="H17" s="29" t="s">
        <v>83</v>
      </c>
      <c r="I17" s="23">
        <v>500000</v>
      </c>
    </row>
    <row r="18" spans="2:9" x14ac:dyDescent="0.25">
      <c r="B18" s="7">
        <v>15</v>
      </c>
      <c r="C18" s="8" t="s">
        <v>16</v>
      </c>
      <c r="D18" s="28" t="s">
        <v>28</v>
      </c>
      <c r="E18" s="24">
        <v>1000000</v>
      </c>
      <c r="F18" s="25">
        <v>75</v>
      </c>
      <c r="G18" s="8" t="s">
        <v>16</v>
      </c>
      <c r="H18" s="29" t="s">
        <v>84</v>
      </c>
      <c r="I18" s="23">
        <v>3000000</v>
      </c>
    </row>
    <row r="19" spans="2:9" x14ac:dyDescent="0.25">
      <c r="B19" s="7">
        <v>16</v>
      </c>
      <c r="C19" s="8" t="s">
        <v>16</v>
      </c>
      <c r="D19" s="28" t="s">
        <v>29</v>
      </c>
      <c r="E19" s="24">
        <v>1000000</v>
      </c>
      <c r="F19" s="25">
        <v>76</v>
      </c>
      <c r="G19" s="8" t="s">
        <v>16</v>
      </c>
      <c r="H19" s="29" t="s">
        <v>85</v>
      </c>
      <c r="I19" s="23">
        <v>1000000</v>
      </c>
    </row>
    <row r="20" spans="2:9" x14ac:dyDescent="0.25">
      <c r="B20" s="7">
        <v>17</v>
      </c>
      <c r="C20" s="8" t="s">
        <v>16</v>
      </c>
      <c r="D20" s="28" t="s">
        <v>14</v>
      </c>
      <c r="E20" s="24">
        <v>200000</v>
      </c>
      <c r="F20" s="25">
        <v>77</v>
      </c>
      <c r="G20" s="8" t="s">
        <v>16</v>
      </c>
      <c r="H20" s="29" t="s">
        <v>86</v>
      </c>
      <c r="I20" s="23">
        <v>1000000</v>
      </c>
    </row>
    <row r="21" spans="2:9" x14ac:dyDescent="0.25">
      <c r="B21" s="7">
        <v>18</v>
      </c>
      <c r="C21" s="8" t="s">
        <v>16</v>
      </c>
      <c r="D21" s="28" t="s">
        <v>30</v>
      </c>
      <c r="E21" s="24">
        <v>500000</v>
      </c>
      <c r="F21" s="25">
        <v>78</v>
      </c>
      <c r="G21" s="8" t="s">
        <v>16</v>
      </c>
      <c r="H21" s="29" t="s">
        <v>87</v>
      </c>
      <c r="I21" s="23">
        <v>1000000</v>
      </c>
    </row>
    <row r="22" spans="2:9" x14ac:dyDescent="0.25">
      <c r="B22" s="7">
        <v>19</v>
      </c>
      <c r="C22" s="8" t="s">
        <v>16</v>
      </c>
      <c r="D22" s="28" t="s">
        <v>8</v>
      </c>
      <c r="E22" s="24">
        <v>200000</v>
      </c>
      <c r="F22" s="25">
        <v>79</v>
      </c>
      <c r="G22" s="8" t="s">
        <v>16</v>
      </c>
      <c r="H22" s="29" t="s">
        <v>88</v>
      </c>
      <c r="I22" s="23">
        <v>1000000</v>
      </c>
    </row>
    <row r="23" spans="2:9" x14ac:dyDescent="0.25">
      <c r="B23" s="7">
        <v>20</v>
      </c>
      <c r="C23" s="8" t="s">
        <v>16</v>
      </c>
      <c r="D23" s="28" t="s">
        <v>31</v>
      </c>
      <c r="E23" s="24">
        <v>500000</v>
      </c>
      <c r="F23" s="25">
        <v>80</v>
      </c>
      <c r="G23" s="8" t="s">
        <v>16</v>
      </c>
      <c r="H23" s="29" t="s">
        <v>89</v>
      </c>
      <c r="I23" s="23">
        <v>500000</v>
      </c>
    </row>
    <row r="24" spans="2:9" x14ac:dyDescent="0.25">
      <c r="B24" s="7">
        <v>21</v>
      </c>
      <c r="C24" s="8" t="s">
        <v>16</v>
      </c>
      <c r="D24" s="28" t="s">
        <v>32</v>
      </c>
      <c r="E24" s="24">
        <v>1000000</v>
      </c>
      <c r="F24" s="25">
        <v>81</v>
      </c>
      <c r="G24" s="8" t="s">
        <v>16</v>
      </c>
      <c r="H24" s="29" t="s">
        <v>90</v>
      </c>
      <c r="I24" s="23">
        <v>1000000</v>
      </c>
    </row>
    <row r="25" spans="2:9" x14ac:dyDescent="0.25">
      <c r="B25" s="7">
        <v>22</v>
      </c>
      <c r="C25" s="8" t="s">
        <v>16</v>
      </c>
      <c r="D25" s="28" t="s">
        <v>46</v>
      </c>
      <c r="E25" s="24">
        <v>1000000</v>
      </c>
      <c r="F25" s="25">
        <v>82</v>
      </c>
      <c r="G25" s="8" t="s">
        <v>16</v>
      </c>
      <c r="H25" s="29" t="s">
        <v>91</v>
      </c>
      <c r="I25" s="23">
        <v>1000000</v>
      </c>
    </row>
    <row r="26" spans="2:9" x14ac:dyDescent="0.25">
      <c r="B26" s="7">
        <v>23</v>
      </c>
      <c r="C26" s="8" t="s">
        <v>16</v>
      </c>
      <c r="D26" s="28" t="s">
        <v>33</v>
      </c>
      <c r="E26" s="24">
        <v>500000</v>
      </c>
      <c r="F26" s="25">
        <v>83</v>
      </c>
      <c r="G26" s="8" t="s">
        <v>16</v>
      </c>
      <c r="H26" s="29" t="s">
        <v>92</v>
      </c>
      <c r="I26" s="23">
        <v>1000000</v>
      </c>
    </row>
    <row r="27" spans="2:9" x14ac:dyDescent="0.25">
      <c r="B27" s="7">
        <v>24</v>
      </c>
      <c r="C27" s="8" t="s">
        <v>16</v>
      </c>
      <c r="D27" s="28" t="s">
        <v>34</v>
      </c>
      <c r="E27" s="24">
        <v>5000000</v>
      </c>
      <c r="F27" s="25">
        <v>84</v>
      </c>
      <c r="G27" s="8" t="s">
        <v>16</v>
      </c>
      <c r="H27" s="29" t="s">
        <v>93</v>
      </c>
      <c r="I27" s="23">
        <v>500000</v>
      </c>
    </row>
    <row r="28" spans="2:9" x14ac:dyDescent="0.25">
      <c r="B28" s="7">
        <v>25</v>
      </c>
      <c r="C28" s="8" t="s">
        <v>16</v>
      </c>
      <c r="D28" s="28" t="s">
        <v>35</v>
      </c>
      <c r="E28" s="24">
        <v>500000</v>
      </c>
      <c r="F28" s="25">
        <v>85</v>
      </c>
      <c r="G28" s="8" t="s">
        <v>16</v>
      </c>
      <c r="H28" s="29" t="s">
        <v>94</v>
      </c>
      <c r="I28" s="23">
        <v>500000</v>
      </c>
    </row>
    <row r="29" spans="2:9" x14ac:dyDescent="0.25">
      <c r="B29" s="7">
        <v>26</v>
      </c>
      <c r="C29" s="8" t="s">
        <v>16</v>
      </c>
      <c r="D29" s="28" t="s">
        <v>36</v>
      </c>
      <c r="E29" s="24">
        <v>1000000</v>
      </c>
      <c r="F29" s="25">
        <v>86</v>
      </c>
      <c r="G29" s="8" t="s">
        <v>16</v>
      </c>
      <c r="H29" s="29" t="s">
        <v>95</v>
      </c>
      <c r="I29" s="23">
        <v>500000</v>
      </c>
    </row>
    <row r="30" spans="2:9" x14ac:dyDescent="0.25">
      <c r="B30" s="7">
        <v>27</v>
      </c>
      <c r="C30" s="8" t="s">
        <v>16</v>
      </c>
      <c r="D30" s="28" t="s">
        <v>37</v>
      </c>
      <c r="E30" s="24">
        <v>2000000</v>
      </c>
      <c r="F30" s="25">
        <v>87</v>
      </c>
      <c r="G30" s="8" t="s">
        <v>16</v>
      </c>
      <c r="H30" s="29" t="s">
        <v>96</v>
      </c>
      <c r="I30" s="23">
        <v>500000</v>
      </c>
    </row>
    <row r="31" spans="2:9" x14ac:dyDescent="0.25">
      <c r="B31" s="7">
        <v>28</v>
      </c>
      <c r="C31" s="8" t="s">
        <v>16</v>
      </c>
      <c r="D31" s="28" t="s">
        <v>9</v>
      </c>
      <c r="E31" s="24">
        <v>300000</v>
      </c>
      <c r="F31" s="25">
        <v>88</v>
      </c>
      <c r="G31" s="8" t="s">
        <v>16</v>
      </c>
      <c r="H31" s="29" t="s">
        <v>97</v>
      </c>
      <c r="I31" s="23">
        <v>200000</v>
      </c>
    </row>
    <row r="32" spans="2:9" x14ac:dyDescent="0.25">
      <c r="B32" s="7">
        <v>29</v>
      </c>
      <c r="C32" s="8" t="s">
        <v>16</v>
      </c>
      <c r="D32" s="28" t="s">
        <v>38</v>
      </c>
      <c r="E32" s="24">
        <v>500000</v>
      </c>
      <c r="F32" s="25">
        <v>89</v>
      </c>
      <c r="G32" s="8" t="s">
        <v>16</v>
      </c>
      <c r="H32" s="29" t="s">
        <v>98</v>
      </c>
      <c r="I32" s="23">
        <v>5000000</v>
      </c>
    </row>
    <row r="33" spans="2:9" x14ac:dyDescent="0.25">
      <c r="B33" s="7">
        <v>30</v>
      </c>
      <c r="C33" s="8" t="s">
        <v>16</v>
      </c>
      <c r="D33" s="28" t="s">
        <v>39</v>
      </c>
      <c r="E33" s="24">
        <v>1000000</v>
      </c>
      <c r="F33" s="25">
        <v>90</v>
      </c>
      <c r="G33" s="8" t="s">
        <v>16</v>
      </c>
      <c r="H33" s="29" t="s">
        <v>99</v>
      </c>
      <c r="I33" s="23">
        <v>500000</v>
      </c>
    </row>
    <row r="34" spans="2:9" x14ac:dyDescent="0.25">
      <c r="B34" s="7">
        <v>31</v>
      </c>
      <c r="C34" s="8" t="s">
        <v>16</v>
      </c>
      <c r="D34" s="28" t="s">
        <v>40</v>
      </c>
      <c r="E34" s="24">
        <v>1000000</v>
      </c>
      <c r="F34" s="25">
        <v>91</v>
      </c>
      <c r="G34" s="8" t="s">
        <v>16</v>
      </c>
      <c r="H34" s="29" t="s">
        <v>100</v>
      </c>
      <c r="I34" s="23">
        <v>500000</v>
      </c>
    </row>
    <row r="35" spans="2:9" ht="31.5" x14ac:dyDescent="0.25">
      <c r="B35" s="7">
        <v>32</v>
      </c>
      <c r="C35" s="8" t="s">
        <v>16</v>
      </c>
      <c r="D35" s="28" t="s">
        <v>41</v>
      </c>
      <c r="E35" s="24">
        <v>500000</v>
      </c>
      <c r="F35" s="25">
        <v>92</v>
      </c>
      <c r="G35" s="8" t="s">
        <v>16</v>
      </c>
      <c r="H35" s="29" t="s">
        <v>101</v>
      </c>
      <c r="I35" s="23">
        <v>2000000</v>
      </c>
    </row>
    <row r="36" spans="2:9" x14ac:dyDescent="0.25">
      <c r="B36" s="7">
        <v>33</v>
      </c>
      <c r="C36" s="8" t="s">
        <v>16</v>
      </c>
      <c r="D36" s="28" t="s">
        <v>42</v>
      </c>
      <c r="E36" s="24">
        <v>1000000</v>
      </c>
      <c r="F36" s="25">
        <v>93</v>
      </c>
      <c r="G36" s="8" t="s">
        <v>102</v>
      </c>
      <c r="H36" s="29" t="s">
        <v>103</v>
      </c>
      <c r="I36" s="23">
        <v>1000000</v>
      </c>
    </row>
    <row r="37" spans="2:9" x14ac:dyDescent="0.25">
      <c r="B37" s="7">
        <v>34</v>
      </c>
      <c r="C37" s="8" t="s">
        <v>16</v>
      </c>
      <c r="D37" s="28" t="s">
        <v>43</v>
      </c>
      <c r="E37" s="24">
        <v>500000</v>
      </c>
      <c r="F37" s="25">
        <v>94</v>
      </c>
      <c r="G37" s="8" t="s">
        <v>102</v>
      </c>
      <c r="H37" s="29" t="s">
        <v>104</v>
      </c>
      <c r="I37" s="23">
        <v>300000</v>
      </c>
    </row>
    <row r="38" spans="2:9" x14ac:dyDescent="0.25">
      <c r="B38" s="7">
        <v>35</v>
      </c>
      <c r="C38" s="8" t="s">
        <v>16</v>
      </c>
      <c r="D38" s="28" t="s">
        <v>44</v>
      </c>
      <c r="E38" s="24">
        <v>500000</v>
      </c>
      <c r="F38" s="25">
        <v>95</v>
      </c>
      <c r="G38" s="8" t="s">
        <v>102</v>
      </c>
      <c r="H38" s="29" t="s">
        <v>105</v>
      </c>
      <c r="I38" s="23">
        <v>500000</v>
      </c>
    </row>
    <row r="39" spans="2:9" x14ac:dyDescent="0.25">
      <c r="B39" s="7">
        <v>36</v>
      </c>
      <c r="C39" s="8" t="s">
        <v>16</v>
      </c>
      <c r="D39" s="28" t="s">
        <v>9</v>
      </c>
      <c r="E39" s="24">
        <v>500000</v>
      </c>
      <c r="F39" s="25">
        <v>96</v>
      </c>
      <c r="G39" s="8" t="s">
        <v>102</v>
      </c>
      <c r="H39" s="29" t="s">
        <v>106</v>
      </c>
      <c r="I39" s="23">
        <v>200000</v>
      </c>
    </row>
    <row r="40" spans="2:9" x14ac:dyDescent="0.25">
      <c r="B40" s="7">
        <v>37</v>
      </c>
      <c r="C40" s="8" t="s">
        <v>16</v>
      </c>
      <c r="D40" s="28" t="s">
        <v>45</v>
      </c>
      <c r="E40" s="24">
        <v>500000</v>
      </c>
      <c r="F40" s="25">
        <v>97</v>
      </c>
      <c r="G40" s="8" t="s">
        <v>102</v>
      </c>
      <c r="H40" s="29" t="s">
        <v>107</v>
      </c>
      <c r="I40" s="23">
        <v>700000</v>
      </c>
    </row>
    <row r="41" spans="2:9" x14ac:dyDescent="0.25">
      <c r="B41" s="7">
        <v>38</v>
      </c>
      <c r="C41" s="8" t="s">
        <v>16</v>
      </c>
      <c r="D41" s="28" t="s">
        <v>47</v>
      </c>
      <c r="E41" s="24">
        <v>1000000</v>
      </c>
      <c r="F41" s="25">
        <v>98</v>
      </c>
      <c r="G41" s="8" t="s">
        <v>102</v>
      </c>
      <c r="H41" s="29" t="s">
        <v>108</v>
      </c>
      <c r="I41" s="23">
        <v>1000000</v>
      </c>
    </row>
    <row r="42" spans="2:9" x14ac:dyDescent="0.25">
      <c r="B42" s="7">
        <v>39</v>
      </c>
      <c r="C42" s="8" t="s">
        <v>16</v>
      </c>
      <c r="D42" s="28" t="s">
        <v>48</v>
      </c>
      <c r="E42" s="24">
        <v>2000000</v>
      </c>
      <c r="F42" s="25">
        <v>99</v>
      </c>
      <c r="G42" s="8" t="s">
        <v>102</v>
      </c>
      <c r="H42" s="29" t="s">
        <v>109</v>
      </c>
      <c r="I42" s="23">
        <v>500000</v>
      </c>
    </row>
    <row r="43" spans="2:9" x14ac:dyDescent="0.25">
      <c r="B43" s="7">
        <v>40</v>
      </c>
      <c r="C43" s="8" t="s">
        <v>16</v>
      </c>
      <c r="D43" s="28" t="s">
        <v>49</v>
      </c>
      <c r="E43" s="24">
        <v>1000000</v>
      </c>
      <c r="F43" s="25">
        <v>100</v>
      </c>
      <c r="G43" s="8" t="s">
        <v>102</v>
      </c>
      <c r="H43" s="28" t="s">
        <v>110</v>
      </c>
      <c r="I43" s="23">
        <v>1000000</v>
      </c>
    </row>
    <row r="44" spans="2:9" x14ac:dyDescent="0.25">
      <c r="B44" s="7">
        <v>41</v>
      </c>
      <c r="C44" s="8" t="s">
        <v>16</v>
      </c>
      <c r="D44" s="28" t="s">
        <v>50</v>
      </c>
      <c r="E44" s="24">
        <v>500000</v>
      </c>
      <c r="F44" s="25">
        <v>101</v>
      </c>
      <c r="G44" s="8" t="s">
        <v>102</v>
      </c>
      <c r="H44" s="29" t="s">
        <v>111</v>
      </c>
      <c r="I44" s="23">
        <v>200000</v>
      </c>
    </row>
    <row r="45" spans="2:9" x14ac:dyDescent="0.25">
      <c r="B45" s="7">
        <v>42</v>
      </c>
      <c r="C45" s="8" t="s">
        <v>16</v>
      </c>
      <c r="D45" s="28" t="s">
        <v>51</v>
      </c>
      <c r="E45" s="24">
        <v>1000000</v>
      </c>
      <c r="F45" s="25">
        <v>102</v>
      </c>
      <c r="G45" s="8" t="s">
        <v>102</v>
      </c>
      <c r="H45" s="29" t="s">
        <v>112</v>
      </c>
      <c r="I45" s="23">
        <v>200000</v>
      </c>
    </row>
    <row r="46" spans="2:9" x14ac:dyDescent="0.25">
      <c r="B46" s="7">
        <v>43</v>
      </c>
      <c r="C46" s="8" t="s">
        <v>16</v>
      </c>
      <c r="D46" s="28" t="s">
        <v>52</v>
      </c>
      <c r="E46" s="24">
        <v>500000</v>
      </c>
      <c r="F46" s="25">
        <v>103</v>
      </c>
      <c r="G46" s="8" t="s">
        <v>102</v>
      </c>
      <c r="H46" s="29" t="s">
        <v>113</v>
      </c>
      <c r="I46" s="23">
        <v>500000</v>
      </c>
    </row>
    <row r="47" spans="2:9" x14ac:dyDescent="0.25">
      <c r="B47" s="7">
        <v>44</v>
      </c>
      <c r="C47" s="8" t="s">
        <v>16</v>
      </c>
      <c r="D47" s="28" t="s">
        <v>53</v>
      </c>
      <c r="E47" s="24">
        <v>1000000</v>
      </c>
      <c r="F47" s="25">
        <v>104</v>
      </c>
      <c r="G47" s="8" t="s">
        <v>102</v>
      </c>
      <c r="H47" s="29" t="s">
        <v>114</v>
      </c>
      <c r="I47" s="23">
        <v>500000</v>
      </c>
    </row>
    <row r="48" spans="2:9" x14ac:dyDescent="0.25">
      <c r="B48" s="7">
        <v>45</v>
      </c>
      <c r="C48" s="8" t="s">
        <v>16</v>
      </c>
      <c r="D48" s="28" t="s">
        <v>54</v>
      </c>
      <c r="E48" s="24">
        <v>2000000</v>
      </c>
      <c r="F48" s="25">
        <v>105</v>
      </c>
      <c r="G48" s="8" t="s">
        <v>102</v>
      </c>
      <c r="H48" s="29" t="s">
        <v>115</v>
      </c>
      <c r="I48" s="23">
        <v>500000</v>
      </c>
    </row>
    <row r="49" spans="2:9" x14ac:dyDescent="0.25">
      <c r="B49" s="7">
        <v>46</v>
      </c>
      <c r="C49" s="8" t="s">
        <v>16</v>
      </c>
      <c r="D49" s="28" t="s">
        <v>55</v>
      </c>
      <c r="E49" s="24">
        <v>500000</v>
      </c>
      <c r="F49" s="25">
        <v>106</v>
      </c>
      <c r="G49" s="8" t="s">
        <v>102</v>
      </c>
      <c r="H49" s="29" t="s">
        <v>116</v>
      </c>
      <c r="I49" s="23">
        <v>1000000</v>
      </c>
    </row>
    <row r="50" spans="2:9" x14ac:dyDescent="0.25">
      <c r="B50" s="7">
        <v>47</v>
      </c>
      <c r="C50" s="8" t="s">
        <v>16</v>
      </c>
      <c r="D50" s="28" t="s">
        <v>56</v>
      </c>
      <c r="E50" s="24">
        <v>2000000</v>
      </c>
      <c r="F50" s="25">
        <v>107</v>
      </c>
      <c r="G50" s="8" t="s">
        <v>102</v>
      </c>
      <c r="H50" s="29" t="s">
        <v>117</v>
      </c>
      <c r="I50" s="23">
        <v>500000</v>
      </c>
    </row>
    <row r="51" spans="2:9" x14ac:dyDescent="0.25">
      <c r="B51" s="7">
        <v>48</v>
      </c>
      <c r="C51" s="8" t="s">
        <v>16</v>
      </c>
      <c r="D51" s="28" t="s">
        <v>57</v>
      </c>
      <c r="E51" s="24">
        <v>1000000</v>
      </c>
      <c r="F51" s="25">
        <v>108</v>
      </c>
      <c r="G51" s="8" t="s">
        <v>102</v>
      </c>
      <c r="H51" s="29" t="s">
        <v>118</v>
      </c>
      <c r="I51" s="23">
        <v>5000000</v>
      </c>
    </row>
    <row r="52" spans="2:9" x14ac:dyDescent="0.25">
      <c r="B52" s="7">
        <v>49</v>
      </c>
      <c r="C52" s="8" t="s">
        <v>16</v>
      </c>
      <c r="D52" s="28" t="s">
        <v>58</v>
      </c>
      <c r="E52" s="24">
        <v>2000000</v>
      </c>
      <c r="F52" s="25">
        <v>109</v>
      </c>
      <c r="G52" s="8" t="s">
        <v>102</v>
      </c>
      <c r="H52" s="29" t="s">
        <v>119</v>
      </c>
      <c r="I52" s="23">
        <v>1000000</v>
      </c>
    </row>
    <row r="53" spans="2:9" x14ac:dyDescent="0.25">
      <c r="B53" s="7">
        <v>50</v>
      </c>
      <c r="C53" s="8" t="s">
        <v>16</v>
      </c>
      <c r="D53" s="28" t="s">
        <v>59</v>
      </c>
      <c r="E53" s="24">
        <v>1000000</v>
      </c>
      <c r="F53" s="25">
        <v>110</v>
      </c>
      <c r="G53" s="8" t="s">
        <v>102</v>
      </c>
      <c r="H53" s="29" t="s">
        <v>120</v>
      </c>
      <c r="I53" s="23">
        <v>2000000</v>
      </c>
    </row>
    <row r="54" spans="2:9" x14ac:dyDescent="0.25">
      <c r="B54" s="7">
        <v>51</v>
      </c>
      <c r="C54" s="8" t="s">
        <v>16</v>
      </c>
      <c r="D54" s="28" t="s">
        <v>60</v>
      </c>
      <c r="E54" s="24">
        <v>5000000</v>
      </c>
      <c r="F54" s="25">
        <v>111</v>
      </c>
      <c r="G54" s="8" t="s">
        <v>102</v>
      </c>
      <c r="H54" s="29" t="s">
        <v>121</v>
      </c>
      <c r="I54" s="23">
        <v>2000000</v>
      </c>
    </row>
    <row r="55" spans="2:9" x14ac:dyDescent="0.25">
      <c r="B55" s="7">
        <v>52</v>
      </c>
      <c r="C55" s="8" t="s">
        <v>16</v>
      </c>
      <c r="D55" s="28" t="s">
        <v>61</v>
      </c>
      <c r="E55" s="24">
        <v>500000</v>
      </c>
      <c r="F55" s="25">
        <v>112</v>
      </c>
      <c r="G55" s="8" t="s">
        <v>102</v>
      </c>
      <c r="H55" s="29" t="s">
        <v>122</v>
      </c>
      <c r="I55" s="23">
        <v>1000000</v>
      </c>
    </row>
    <row r="56" spans="2:9" x14ac:dyDescent="0.25">
      <c r="B56" s="7">
        <v>53</v>
      </c>
      <c r="C56" s="8" t="s">
        <v>16</v>
      </c>
      <c r="D56" s="28" t="s">
        <v>62</v>
      </c>
      <c r="E56" s="24">
        <v>1000000</v>
      </c>
      <c r="F56" s="25">
        <v>113</v>
      </c>
      <c r="G56" s="8" t="s">
        <v>102</v>
      </c>
      <c r="H56" s="29" t="s">
        <v>123</v>
      </c>
      <c r="I56" s="23">
        <v>500000</v>
      </c>
    </row>
    <row r="57" spans="2:9" x14ac:dyDescent="0.25">
      <c r="B57" s="7">
        <v>54</v>
      </c>
      <c r="C57" s="8" t="s">
        <v>16</v>
      </c>
      <c r="D57" s="29" t="s">
        <v>63</v>
      </c>
      <c r="E57" s="24">
        <v>200000</v>
      </c>
      <c r="F57" s="25">
        <v>114</v>
      </c>
      <c r="G57" s="8" t="s">
        <v>102</v>
      </c>
      <c r="H57" s="29" t="s">
        <v>124</v>
      </c>
      <c r="I57" s="23">
        <v>1000000</v>
      </c>
    </row>
    <row r="58" spans="2:9" x14ac:dyDescent="0.25">
      <c r="B58" s="7">
        <v>55</v>
      </c>
      <c r="C58" s="8" t="s">
        <v>16</v>
      </c>
      <c r="D58" s="29" t="s">
        <v>64</v>
      </c>
      <c r="E58" s="24">
        <v>2500000</v>
      </c>
      <c r="F58" s="25">
        <v>115</v>
      </c>
      <c r="G58" s="8" t="s">
        <v>102</v>
      </c>
      <c r="H58" s="29" t="s">
        <v>125</v>
      </c>
      <c r="I58" s="23">
        <v>1000000</v>
      </c>
    </row>
    <row r="59" spans="2:9" x14ac:dyDescent="0.25">
      <c r="B59" s="7">
        <v>56</v>
      </c>
      <c r="C59" s="8" t="s">
        <v>16</v>
      </c>
      <c r="D59" s="29" t="s">
        <v>65</v>
      </c>
      <c r="E59" s="24">
        <v>3000000</v>
      </c>
      <c r="F59" s="25">
        <v>116</v>
      </c>
      <c r="G59" s="8" t="s">
        <v>102</v>
      </c>
      <c r="H59" s="29" t="s">
        <v>126</v>
      </c>
      <c r="I59" s="23">
        <v>500000</v>
      </c>
    </row>
    <row r="60" spans="2:9" x14ac:dyDescent="0.25">
      <c r="B60" s="7">
        <v>57</v>
      </c>
      <c r="C60" s="8" t="s">
        <v>16</v>
      </c>
      <c r="D60" s="29" t="s">
        <v>66</v>
      </c>
      <c r="E60" s="24">
        <v>1000000</v>
      </c>
      <c r="F60" s="25">
        <v>117</v>
      </c>
      <c r="G60" s="8" t="s">
        <v>102</v>
      </c>
      <c r="H60" s="29" t="s">
        <v>127</v>
      </c>
      <c r="I60" s="23">
        <v>200000</v>
      </c>
    </row>
    <row r="61" spans="2:9" x14ac:dyDescent="0.25">
      <c r="B61" s="7">
        <v>58</v>
      </c>
      <c r="C61" s="8" t="s">
        <v>16</v>
      </c>
      <c r="D61" s="29" t="s">
        <v>67</v>
      </c>
      <c r="E61" s="24">
        <v>500000</v>
      </c>
      <c r="F61" s="25">
        <v>118</v>
      </c>
      <c r="G61" s="8" t="s">
        <v>102</v>
      </c>
      <c r="H61" s="29" t="s">
        <v>50</v>
      </c>
      <c r="I61" s="23">
        <v>500000</v>
      </c>
    </row>
    <row r="62" spans="2:9" x14ac:dyDescent="0.25">
      <c r="B62" s="7">
        <v>59</v>
      </c>
      <c r="C62" s="8" t="s">
        <v>16</v>
      </c>
      <c r="D62" s="29" t="s">
        <v>68</v>
      </c>
      <c r="E62" s="24">
        <v>1000000</v>
      </c>
      <c r="F62" s="25">
        <v>119</v>
      </c>
      <c r="G62" s="8" t="s">
        <v>102</v>
      </c>
      <c r="H62" s="29" t="s">
        <v>128</v>
      </c>
      <c r="I62" s="23">
        <v>1000000</v>
      </c>
    </row>
    <row r="63" spans="2:9" ht="16.5" thickBot="1" x14ac:dyDescent="0.3">
      <c r="B63" s="38">
        <v>60</v>
      </c>
      <c r="C63" s="39" t="s">
        <v>16</v>
      </c>
      <c r="D63" s="40" t="s">
        <v>69</v>
      </c>
      <c r="E63" s="43">
        <v>300000</v>
      </c>
      <c r="F63" s="45">
        <v>120</v>
      </c>
      <c r="G63" s="39" t="s">
        <v>102</v>
      </c>
      <c r="H63" s="40" t="s">
        <v>129</v>
      </c>
      <c r="I63" s="41">
        <v>100000</v>
      </c>
    </row>
    <row r="64" spans="2:9" x14ac:dyDescent="0.25">
      <c r="B64" s="117" t="s">
        <v>209</v>
      </c>
      <c r="C64" s="117"/>
      <c r="D64" s="117"/>
      <c r="E64" s="117"/>
      <c r="F64" s="117"/>
      <c r="G64" s="117"/>
      <c r="H64" s="117"/>
      <c r="I64" s="117"/>
    </row>
    <row r="65" spans="2:9" ht="6.75" customHeight="1" x14ac:dyDescent="0.25">
      <c r="B65" s="53"/>
      <c r="C65" s="53"/>
      <c r="D65" s="53"/>
      <c r="E65" s="53"/>
      <c r="F65" s="53"/>
      <c r="G65" s="53"/>
      <c r="H65" s="53"/>
      <c r="I65" s="54"/>
    </row>
    <row r="66" spans="2:9" ht="7.5" customHeight="1" thickBot="1" x14ac:dyDescent="0.3"/>
    <row r="67" spans="2:9" s="34" customFormat="1" x14ac:dyDescent="0.25">
      <c r="B67" s="46" t="s">
        <v>0</v>
      </c>
      <c r="C67" s="47" t="s">
        <v>1</v>
      </c>
      <c r="D67" s="48" t="s">
        <v>2</v>
      </c>
      <c r="E67" s="51" t="s">
        <v>3</v>
      </c>
      <c r="F67" s="52" t="s">
        <v>0</v>
      </c>
      <c r="G67" s="47" t="s">
        <v>1</v>
      </c>
      <c r="H67" s="48" t="s">
        <v>2</v>
      </c>
      <c r="I67" s="49" t="s">
        <v>3</v>
      </c>
    </row>
    <row r="68" spans="2:9" x14ac:dyDescent="0.25">
      <c r="B68" s="7">
        <v>121</v>
      </c>
      <c r="C68" s="8" t="s">
        <v>102</v>
      </c>
      <c r="D68" s="29" t="s">
        <v>130</v>
      </c>
      <c r="E68" s="24">
        <v>3000000</v>
      </c>
      <c r="F68" s="7">
        <v>166</v>
      </c>
      <c r="G68" s="35" t="s">
        <v>189</v>
      </c>
      <c r="H68" s="29" t="s">
        <v>179</v>
      </c>
      <c r="I68" s="23">
        <v>1000000</v>
      </c>
    </row>
    <row r="69" spans="2:9" x14ac:dyDescent="0.25">
      <c r="B69" s="7">
        <v>122</v>
      </c>
      <c r="C69" s="8" t="s">
        <v>102</v>
      </c>
      <c r="D69" s="29" t="s">
        <v>131</v>
      </c>
      <c r="E69" s="24">
        <v>1000000</v>
      </c>
      <c r="F69" s="7">
        <v>167</v>
      </c>
      <c r="G69" s="35" t="s">
        <v>189</v>
      </c>
      <c r="H69" s="29" t="s">
        <v>180</v>
      </c>
      <c r="I69" s="23">
        <v>500000</v>
      </c>
    </row>
    <row r="70" spans="2:9" x14ac:dyDescent="0.25">
      <c r="B70" s="7">
        <v>123</v>
      </c>
      <c r="C70" s="8" t="s">
        <v>102</v>
      </c>
      <c r="D70" s="29" t="s">
        <v>132</v>
      </c>
      <c r="E70" s="24">
        <v>1000000</v>
      </c>
      <c r="F70" s="7">
        <v>168</v>
      </c>
      <c r="G70" s="35" t="s">
        <v>189</v>
      </c>
      <c r="H70" s="29" t="s">
        <v>181</v>
      </c>
      <c r="I70" s="23">
        <v>200000</v>
      </c>
    </row>
    <row r="71" spans="2:9" x14ac:dyDescent="0.25">
      <c r="B71" s="7">
        <v>124</v>
      </c>
      <c r="C71" s="8" t="s">
        <v>102</v>
      </c>
      <c r="D71" s="29" t="s">
        <v>133</v>
      </c>
      <c r="E71" s="24">
        <v>500000</v>
      </c>
      <c r="F71" s="7">
        <v>169</v>
      </c>
      <c r="G71" s="35" t="s">
        <v>189</v>
      </c>
      <c r="H71" s="29" t="s">
        <v>182</v>
      </c>
      <c r="I71" s="23">
        <v>2000000</v>
      </c>
    </row>
    <row r="72" spans="2:9" x14ac:dyDescent="0.25">
      <c r="B72" s="7">
        <v>125</v>
      </c>
      <c r="C72" s="8" t="s">
        <v>102</v>
      </c>
      <c r="D72" s="29" t="s">
        <v>134</v>
      </c>
      <c r="E72" s="24">
        <v>500000</v>
      </c>
      <c r="F72" s="7">
        <v>170</v>
      </c>
      <c r="G72" s="35" t="s">
        <v>189</v>
      </c>
      <c r="H72" s="29" t="s">
        <v>183</v>
      </c>
      <c r="I72" s="23">
        <v>4000000</v>
      </c>
    </row>
    <row r="73" spans="2:9" x14ac:dyDescent="0.25">
      <c r="B73" s="7">
        <v>126</v>
      </c>
      <c r="C73" s="8" t="s">
        <v>102</v>
      </c>
      <c r="D73" s="29" t="s">
        <v>135</v>
      </c>
      <c r="E73" s="24">
        <v>500000</v>
      </c>
      <c r="F73" s="25">
        <v>171</v>
      </c>
      <c r="G73" s="35" t="s">
        <v>189</v>
      </c>
      <c r="H73" s="29" t="s">
        <v>184</v>
      </c>
      <c r="I73" s="23">
        <v>300000</v>
      </c>
    </row>
    <row r="74" spans="2:9" x14ac:dyDescent="0.25">
      <c r="B74" s="7">
        <v>127</v>
      </c>
      <c r="C74" s="8" t="s">
        <v>102</v>
      </c>
      <c r="D74" s="29" t="s">
        <v>136</v>
      </c>
      <c r="E74" s="24">
        <v>500000</v>
      </c>
      <c r="F74" s="25">
        <v>172</v>
      </c>
      <c r="G74" s="35" t="s">
        <v>189</v>
      </c>
      <c r="H74" s="29" t="s">
        <v>185</v>
      </c>
      <c r="I74" s="23">
        <v>1000000</v>
      </c>
    </row>
    <row r="75" spans="2:9" x14ac:dyDescent="0.25">
      <c r="B75" s="7">
        <v>128</v>
      </c>
      <c r="C75" s="8" t="s">
        <v>102</v>
      </c>
      <c r="D75" s="29" t="s">
        <v>137</v>
      </c>
      <c r="E75" s="24">
        <v>500000</v>
      </c>
      <c r="F75" s="25">
        <v>173</v>
      </c>
      <c r="G75" s="35" t="s">
        <v>189</v>
      </c>
      <c r="H75" s="29" t="s">
        <v>186</v>
      </c>
      <c r="I75" s="23">
        <v>2000000</v>
      </c>
    </row>
    <row r="76" spans="2:9" x14ac:dyDescent="0.25">
      <c r="B76" s="7">
        <v>129</v>
      </c>
      <c r="C76" s="8" t="s">
        <v>102</v>
      </c>
      <c r="D76" s="29" t="s">
        <v>89</v>
      </c>
      <c r="E76" s="24">
        <v>800000</v>
      </c>
      <c r="F76" s="25">
        <v>174</v>
      </c>
      <c r="G76" s="35" t="s">
        <v>189</v>
      </c>
      <c r="H76" s="29" t="s">
        <v>187</v>
      </c>
      <c r="I76" s="23">
        <v>200000</v>
      </c>
    </row>
    <row r="77" spans="2:9" x14ac:dyDescent="0.25">
      <c r="B77" s="7">
        <v>130</v>
      </c>
      <c r="C77" s="8" t="s">
        <v>102</v>
      </c>
      <c r="D77" s="28" t="s">
        <v>138</v>
      </c>
      <c r="E77" s="24">
        <v>300000</v>
      </c>
      <c r="F77" s="25">
        <v>175</v>
      </c>
      <c r="G77" s="35" t="s">
        <v>189</v>
      </c>
      <c r="H77" s="29" t="s">
        <v>188</v>
      </c>
      <c r="I77" s="23">
        <v>50000</v>
      </c>
    </row>
    <row r="78" spans="2:9" x14ac:dyDescent="0.25">
      <c r="B78" s="7">
        <v>131</v>
      </c>
      <c r="C78" s="8" t="s">
        <v>102</v>
      </c>
      <c r="D78" s="29" t="s">
        <v>139</v>
      </c>
      <c r="E78" s="24">
        <v>500000</v>
      </c>
      <c r="F78" s="25">
        <v>176</v>
      </c>
      <c r="G78" s="35" t="s">
        <v>189</v>
      </c>
      <c r="H78" s="29" t="s">
        <v>191</v>
      </c>
      <c r="I78" s="23">
        <v>1000000</v>
      </c>
    </row>
    <row r="79" spans="2:9" x14ac:dyDescent="0.25">
      <c r="B79" s="7">
        <v>132</v>
      </c>
      <c r="C79" s="8" t="s">
        <v>102</v>
      </c>
      <c r="D79" s="29" t="s">
        <v>142</v>
      </c>
      <c r="E79" s="24">
        <v>300000</v>
      </c>
      <c r="F79" s="25">
        <v>177</v>
      </c>
      <c r="G79" s="35" t="s">
        <v>189</v>
      </c>
      <c r="H79" s="29" t="s">
        <v>192</v>
      </c>
      <c r="I79" s="23">
        <v>1000000</v>
      </c>
    </row>
    <row r="80" spans="2:9" x14ac:dyDescent="0.25">
      <c r="B80" s="7">
        <v>133</v>
      </c>
      <c r="C80" s="8" t="s">
        <v>102</v>
      </c>
      <c r="D80" s="29" t="s">
        <v>143</v>
      </c>
      <c r="E80" s="24">
        <v>500000</v>
      </c>
      <c r="F80" s="25">
        <v>178</v>
      </c>
      <c r="G80" s="35" t="s">
        <v>189</v>
      </c>
      <c r="H80" s="29" t="s">
        <v>193</v>
      </c>
      <c r="I80" s="23">
        <v>3000000</v>
      </c>
    </row>
    <row r="81" spans="2:9" x14ac:dyDescent="0.25">
      <c r="B81" s="7">
        <v>134</v>
      </c>
      <c r="C81" s="8" t="s">
        <v>102</v>
      </c>
      <c r="D81" s="29" t="s">
        <v>144</v>
      </c>
      <c r="E81" s="24">
        <v>200000</v>
      </c>
      <c r="F81" s="25">
        <v>179</v>
      </c>
      <c r="G81" s="35" t="s">
        <v>189</v>
      </c>
      <c r="H81" s="29" t="s">
        <v>194</v>
      </c>
      <c r="I81" s="23">
        <v>1000000</v>
      </c>
    </row>
    <row r="82" spans="2:9" x14ac:dyDescent="0.25">
      <c r="B82" s="7">
        <v>135</v>
      </c>
      <c r="C82" s="8" t="s">
        <v>102</v>
      </c>
      <c r="D82" s="29" t="s">
        <v>145</v>
      </c>
      <c r="E82" s="24">
        <v>200000</v>
      </c>
      <c r="F82" s="25">
        <v>180</v>
      </c>
      <c r="G82" s="35" t="s">
        <v>189</v>
      </c>
      <c r="H82" s="29" t="s">
        <v>195</v>
      </c>
      <c r="I82" s="23">
        <v>1000000</v>
      </c>
    </row>
    <row r="83" spans="2:9" x14ac:dyDescent="0.25">
      <c r="B83" s="7">
        <v>136</v>
      </c>
      <c r="C83" s="8" t="s">
        <v>102</v>
      </c>
      <c r="D83" s="29" t="s">
        <v>146</v>
      </c>
      <c r="E83" s="24">
        <v>300000</v>
      </c>
      <c r="F83" s="25">
        <v>181</v>
      </c>
      <c r="G83" s="35" t="s">
        <v>189</v>
      </c>
      <c r="H83" s="29" t="s">
        <v>196</v>
      </c>
      <c r="I83" s="23">
        <v>500000</v>
      </c>
    </row>
    <row r="84" spans="2:9" x14ac:dyDescent="0.25">
      <c r="B84" s="7">
        <v>137</v>
      </c>
      <c r="C84" s="8" t="s">
        <v>102</v>
      </c>
      <c r="D84" s="29" t="s">
        <v>147</v>
      </c>
      <c r="E84" s="24">
        <v>1000000</v>
      </c>
      <c r="F84" s="25">
        <v>182</v>
      </c>
      <c r="G84" s="35" t="s">
        <v>189</v>
      </c>
      <c r="H84" s="29" t="s">
        <v>197</v>
      </c>
      <c r="I84" s="23">
        <v>500000</v>
      </c>
    </row>
    <row r="85" spans="2:9" x14ac:dyDescent="0.25">
      <c r="B85" s="7">
        <v>138</v>
      </c>
      <c r="C85" s="8" t="s">
        <v>102</v>
      </c>
      <c r="D85" s="29" t="s">
        <v>148</v>
      </c>
      <c r="E85" s="24">
        <v>500000</v>
      </c>
      <c r="F85" s="25">
        <v>183</v>
      </c>
      <c r="G85" s="35" t="s">
        <v>189</v>
      </c>
      <c r="H85" s="29" t="s">
        <v>198</v>
      </c>
      <c r="I85" s="23">
        <v>521077</v>
      </c>
    </row>
    <row r="86" spans="2:9" x14ac:dyDescent="0.25">
      <c r="B86" s="7">
        <v>139</v>
      </c>
      <c r="C86" s="8" t="s">
        <v>102</v>
      </c>
      <c r="D86" s="29" t="s">
        <v>149</v>
      </c>
      <c r="E86" s="24">
        <v>1000000</v>
      </c>
      <c r="F86" s="25">
        <v>184</v>
      </c>
      <c r="G86" s="35" t="s">
        <v>189</v>
      </c>
      <c r="H86" s="29" t="s">
        <v>199</v>
      </c>
      <c r="I86" s="23">
        <v>3000000</v>
      </c>
    </row>
    <row r="87" spans="2:9" ht="31.5" x14ac:dyDescent="0.25">
      <c r="B87" s="7">
        <v>140</v>
      </c>
      <c r="C87" s="8" t="s">
        <v>102</v>
      </c>
      <c r="D87" s="29" t="s">
        <v>150</v>
      </c>
      <c r="E87" s="24">
        <v>1100000</v>
      </c>
      <c r="F87" s="25">
        <v>185</v>
      </c>
      <c r="G87" s="35" t="s">
        <v>189</v>
      </c>
      <c r="H87" s="29" t="s">
        <v>200</v>
      </c>
      <c r="I87" s="23">
        <v>1000000</v>
      </c>
    </row>
    <row r="88" spans="2:9" x14ac:dyDescent="0.25">
      <c r="B88" s="7">
        <v>141</v>
      </c>
      <c r="C88" s="8" t="s">
        <v>102</v>
      </c>
      <c r="D88" s="29" t="s">
        <v>151</v>
      </c>
      <c r="E88" s="24">
        <v>1000000</v>
      </c>
      <c r="F88" s="25">
        <v>186</v>
      </c>
      <c r="G88" s="35" t="s">
        <v>189</v>
      </c>
      <c r="H88" s="29" t="s">
        <v>201</v>
      </c>
      <c r="I88" s="23">
        <v>200000</v>
      </c>
    </row>
    <row r="89" spans="2:9" x14ac:dyDescent="0.25">
      <c r="B89" s="7">
        <v>142</v>
      </c>
      <c r="C89" s="8" t="s">
        <v>102</v>
      </c>
      <c r="D89" s="29" t="s">
        <v>152</v>
      </c>
      <c r="E89" s="24">
        <v>200000</v>
      </c>
      <c r="F89" s="25">
        <v>187</v>
      </c>
      <c r="G89" s="35" t="s">
        <v>189</v>
      </c>
      <c r="H89" s="29" t="s">
        <v>202</v>
      </c>
      <c r="I89" s="23">
        <v>1000000</v>
      </c>
    </row>
    <row r="90" spans="2:9" x14ac:dyDescent="0.25">
      <c r="B90" s="7">
        <v>143</v>
      </c>
      <c r="C90" s="8" t="s">
        <v>102</v>
      </c>
      <c r="D90" s="29" t="s">
        <v>153</v>
      </c>
      <c r="E90" s="24">
        <v>3000000</v>
      </c>
      <c r="F90" s="25">
        <v>188</v>
      </c>
      <c r="G90" s="35" t="s">
        <v>189</v>
      </c>
      <c r="H90" s="29" t="s">
        <v>203</v>
      </c>
      <c r="I90" s="23">
        <v>2000000</v>
      </c>
    </row>
    <row r="91" spans="2:9" x14ac:dyDescent="0.25">
      <c r="B91" s="7">
        <v>144</v>
      </c>
      <c r="C91" s="8" t="s">
        <v>102</v>
      </c>
      <c r="D91" s="29" t="s">
        <v>154</v>
      </c>
      <c r="E91" s="24">
        <v>200000</v>
      </c>
      <c r="F91" s="25">
        <v>189</v>
      </c>
      <c r="G91" s="35" t="s">
        <v>204</v>
      </c>
      <c r="H91" s="29" t="s">
        <v>205</v>
      </c>
      <c r="I91" s="23">
        <v>2000000</v>
      </c>
    </row>
    <row r="92" spans="2:9" x14ac:dyDescent="0.25">
      <c r="B92" s="7">
        <v>145</v>
      </c>
      <c r="C92" s="8" t="s">
        <v>102</v>
      </c>
      <c r="D92" s="29" t="s">
        <v>155</v>
      </c>
      <c r="E92" s="24">
        <v>1000000</v>
      </c>
      <c r="F92" s="25">
        <v>190</v>
      </c>
      <c r="G92" s="35" t="s">
        <v>204</v>
      </c>
      <c r="H92" s="29" t="s">
        <v>206</v>
      </c>
      <c r="I92" s="23">
        <v>1000000</v>
      </c>
    </row>
    <row r="93" spans="2:9" x14ac:dyDescent="0.25">
      <c r="B93" s="7">
        <v>146</v>
      </c>
      <c r="C93" s="8" t="s">
        <v>102</v>
      </c>
      <c r="D93" s="29" t="s">
        <v>156</v>
      </c>
      <c r="E93" s="24">
        <v>300000</v>
      </c>
      <c r="F93" s="25">
        <v>191</v>
      </c>
      <c r="G93" s="35" t="s">
        <v>204</v>
      </c>
      <c r="H93" s="29" t="s">
        <v>207</v>
      </c>
      <c r="I93" s="23">
        <v>1150000</v>
      </c>
    </row>
    <row r="94" spans="2:9" x14ac:dyDescent="0.25">
      <c r="B94" s="7">
        <v>147</v>
      </c>
      <c r="C94" s="8" t="s">
        <v>102</v>
      </c>
      <c r="D94" s="29" t="s">
        <v>157</v>
      </c>
      <c r="E94" s="24">
        <v>200000</v>
      </c>
      <c r="F94" s="25">
        <v>192</v>
      </c>
      <c r="G94" s="35" t="s">
        <v>204</v>
      </c>
      <c r="H94" s="29" t="s">
        <v>208</v>
      </c>
      <c r="I94" s="23">
        <v>500000</v>
      </c>
    </row>
    <row r="95" spans="2:9" x14ac:dyDescent="0.25">
      <c r="B95" s="7">
        <v>148</v>
      </c>
      <c r="C95" s="8" t="s">
        <v>102</v>
      </c>
      <c r="D95" s="29" t="s">
        <v>158</v>
      </c>
      <c r="E95" s="24">
        <v>5000000</v>
      </c>
      <c r="F95" s="25">
        <v>193</v>
      </c>
      <c r="G95" s="35" t="s">
        <v>204</v>
      </c>
      <c r="H95" s="50" t="s">
        <v>214</v>
      </c>
      <c r="I95" s="23">
        <v>500000</v>
      </c>
    </row>
    <row r="96" spans="2:9" x14ac:dyDescent="0.25">
      <c r="B96" s="7">
        <v>149</v>
      </c>
      <c r="C96" s="8" t="s">
        <v>102</v>
      </c>
      <c r="D96" s="29" t="s">
        <v>159</v>
      </c>
      <c r="E96" s="24">
        <v>300000</v>
      </c>
      <c r="F96" s="25">
        <v>194</v>
      </c>
      <c r="G96" s="35" t="s">
        <v>204</v>
      </c>
      <c r="H96" s="50" t="s">
        <v>215</v>
      </c>
      <c r="I96" s="23">
        <v>500000</v>
      </c>
    </row>
    <row r="97" spans="2:12" x14ac:dyDescent="0.25">
      <c r="B97" s="7">
        <v>150</v>
      </c>
      <c r="C97" s="8" t="s">
        <v>102</v>
      </c>
      <c r="D97" s="29" t="s">
        <v>160</v>
      </c>
      <c r="E97" s="24">
        <v>500000</v>
      </c>
      <c r="F97" s="25">
        <v>195</v>
      </c>
      <c r="G97" s="35" t="s">
        <v>204</v>
      </c>
      <c r="H97" s="50" t="s">
        <v>216</v>
      </c>
      <c r="I97" s="23">
        <v>1000000</v>
      </c>
    </row>
    <row r="98" spans="2:12" x14ac:dyDescent="0.25">
      <c r="B98" s="7">
        <v>151</v>
      </c>
      <c r="C98" s="8" t="s">
        <v>102</v>
      </c>
      <c r="D98" s="29" t="s">
        <v>161</v>
      </c>
      <c r="E98" s="24">
        <v>500000</v>
      </c>
      <c r="F98" s="25">
        <v>196</v>
      </c>
      <c r="G98" s="35" t="s">
        <v>204</v>
      </c>
      <c r="H98" s="50" t="s">
        <v>217</v>
      </c>
      <c r="I98" s="23">
        <v>200000</v>
      </c>
    </row>
    <row r="99" spans="2:12" x14ac:dyDescent="0.25">
      <c r="B99" s="7">
        <v>152</v>
      </c>
      <c r="C99" s="8" t="s">
        <v>102</v>
      </c>
      <c r="D99" s="29" t="s">
        <v>162</v>
      </c>
      <c r="E99" s="24">
        <v>3000000</v>
      </c>
      <c r="F99" s="25">
        <v>197</v>
      </c>
      <c r="G99" s="35" t="s">
        <v>204</v>
      </c>
      <c r="H99" s="50" t="s">
        <v>218</v>
      </c>
      <c r="I99" s="23">
        <v>1000000</v>
      </c>
    </row>
    <row r="100" spans="2:12" x14ac:dyDescent="0.25">
      <c r="B100" s="7">
        <v>153</v>
      </c>
      <c r="C100" s="8" t="s">
        <v>102</v>
      </c>
      <c r="D100" s="29" t="s">
        <v>163</v>
      </c>
      <c r="E100" s="24">
        <v>500000</v>
      </c>
      <c r="F100" s="25">
        <v>198</v>
      </c>
      <c r="G100" s="35" t="s">
        <v>204</v>
      </c>
      <c r="H100" s="50" t="s">
        <v>221</v>
      </c>
      <c r="I100" s="23">
        <v>3610000</v>
      </c>
    </row>
    <row r="101" spans="2:12" x14ac:dyDescent="0.25">
      <c r="B101" s="7">
        <v>154</v>
      </c>
      <c r="C101" s="8" t="s">
        <v>102</v>
      </c>
      <c r="D101" s="29" t="s">
        <v>164</v>
      </c>
      <c r="E101" s="24">
        <v>1000000</v>
      </c>
      <c r="F101" s="25">
        <v>199</v>
      </c>
      <c r="G101" s="35" t="s">
        <v>204</v>
      </c>
      <c r="H101" s="50" t="s">
        <v>222</v>
      </c>
      <c r="I101" s="23">
        <v>500000</v>
      </c>
    </row>
    <row r="102" spans="2:12" x14ac:dyDescent="0.25">
      <c r="B102" s="7">
        <v>155</v>
      </c>
      <c r="C102" s="8" t="s">
        <v>102</v>
      </c>
      <c r="D102" s="29" t="s">
        <v>165</v>
      </c>
      <c r="E102" s="24">
        <v>3000000</v>
      </c>
      <c r="F102" s="25">
        <v>200</v>
      </c>
      <c r="G102" s="35" t="s">
        <v>204</v>
      </c>
      <c r="H102" s="50" t="s">
        <v>223</v>
      </c>
      <c r="I102" s="23">
        <v>500000</v>
      </c>
    </row>
    <row r="103" spans="2:12" x14ac:dyDescent="0.25">
      <c r="B103" s="7">
        <v>156</v>
      </c>
      <c r="C103" s="8" t="s">
        <v>102</v>
      </c>
      <c r="D103" s="29" t="s">
        <v>166</v>
      </c>
      <c r="E103" s="24">
        <v>500000</v>
      </c>
      <c r="F103" s="58">
        <v>201</v>
      </c>
      <c r="G103" s="35" t="s">
        <v>224</v>
      </c>
      <c r="H103" s="29" t="s">
        <v>216</v>
      </c>
      <c r="I103" s="23">
        <v>500000</v>
      </c>
    </row>
    <row r="104" spans="2:12" x14ac:dyDescent="0.25">
      <c r="B104" s="7">
        <v>157</v>
      </c>
      <c r="C104" s="8" t="s">
        <v>102</v>
      </c>
      <c r="D104" s="29" t="s">
        <v>167</v>
      </c>
      <c r="E104" s="24">
        <v>200000</v>
      </c>
      <c r="F104" s="58">
        <v>202</v>
      </c>
      <c r="G104" s="35" t="s">
        <v>224</v>
      </c>
      <c r="H104" s="29" t="s">
        <v>227</v>
      </c>
      <c r="I104" s="23">
        <v>300000</v>
      </c>
    </row>
    <row r="105" spans="2:12" x14ac:dyDescent="0.25">
      <c r="B105" s="7">
        <v>158</v>
      </c>
      <c r="C105" s="8" t="s">
        <v>102</v>
      </c>
      <c r="D105" s="29" t="s">
        <v>168</v>
      </c>
      <c r="E105" s="24">
        <v>5000000</v>
      </c>
      <c r="F105" s="58">
        <v>203</v>
      </c>
      <c r="G105" s="35" t="s">
        <v>224</v>
      </c>
      <c r="H105" s="29" t="s">
        <v>240</v>
      </c>
      <c r="I105" s="23">
        <v>500000</v>
      </c>
      <c r="L105" s="60" t="s">
        <v>239</v>
      </c>
    </row>
    <row r="106" spans="2:12" x14ac:dyDescent="0.25">
      <c r="B106" s="7">
        <v>159</v>
      </c>
      <c r="C106" s="8" t="s">
        <v>102</v>
      </c>
      <c r="D106" s="29" t="s">
        <v>169</v>
      </c>
      <c r="E106" s="24">
        <v>1000000</v>
      </c>
      <c r="F106" s="58">
        <v>204</v>
      </c>
      <c r="G106" s="35" t="s">
        <v>224</v>
      </c>
      <c r="H106" s="29" t="s">
        <v>230</v>
      </c>
      <c r="I106" s="23">
        <v>500000</v>
      </c>
    </row>
    <row r="107" spans="2:12" x14ac:dyDescent="0.25">
      <c r="B107" s="7">
        <v>160</v>
      </c>
      <c r="C107" s="8" t="s">
        <v>102</v>
      </c>
      <c r="D107" s="29" t="s">
        <v>170</v>
      </c>
      <c r="E107" s="24">
        <v>300000</v>
      </c>
      <c r="F107" s="58">
        <v>205</v>
      </c>
      <c r="G107" s="35" t="s">
        <v>224</v>
      </c>
      <c r="H107" s="29" t="s">
        <v>231</v>
      </c>
      <c r="I107" s="23">
        <v>500000</v>
      </c>
    </row>
    <row r="108" spans="2:12" x14ac:dyDescent="0.25">
      <c r="B108" s="7">
        <v>161</v>
      </c>
      <c r="C108" s="8" t="s">
        <v>102</v>
      </c>
      <c r="D108" s="29" t="s">
        <v>171</v>
      </c>
      <c r="E108" s="24">
        <v>1000000</v>
      </c>
      <c r="F108" s="58">
        <v>206</v>
      </c>
      <c r="G108" s="35" t="s">
        <v>224</v>
      </c>
      <c r="H108" s="29" t="s">
        <v>232</v>
      </c>
      <c r="I108" s="23">
        <v>500000</v>
      </c>
    </row>
    <row r="109" spans="2:12" x14ac:dyDescent="0.25">
      <c r="B109" s="7">
        <v>162</v>
      </c>
      <c r="C109" s="8" t="s">
        <v>102</v>
      </c>
      <c r="D109" s="29" t="s">
        <v>172</v>
      </c>
      <c r="E109" s="24">
        <v>200000</v>
      </c>
      <c r="F109" s="58">
        <v>207</v>
      </c>
      <c r="G109" s="35" t="s">
        <v>234</v>
      </c>
      <c r="H109" s="29" t="s">
        <v>233</v>
      </c>
      <c r="I109" s="23">
        <v>10000000</v>
      </c>
    </row>
    <row r="110" spans="2:12" x14ac:dyDescent="0.25">
      <c r="B110" s="7">
        <v>163</v>
      </c>
      <c r="C110" s="8" t="s">
        <v>102</v>
      </c>
      <c r="D110" s="29" t="s">
        <v>173</v>
      </c>
      <c r="E110" s="24">
        <v>500000</v>
      </c>
      <c r="F110" s="58">
        <v>208</v>
      </c>
      <c r="G110" s="35" t="s">
        <v>237</v>
      </c>
      <c r="H110" s="29" t="s">
        <v>238</v>
      </c>
      <c r="I110" s="23">
        <v>500000</v>
      </c>
    </row>
    <row r="111" spans="2:12" x14ac:dyDescent="0.25">
      <c r="B111" s="7">
        <v>164</v>
      </c>
      <c r="C111" s="35" t="s">
        <v>189</v>
      </c>
      <c r="D111" s="29" t="s">
        <v>177</v>
      </c>
      <c r="E111" s="24">
        <v>500000</v>
      </c>
      <c r="F111" s="58"/>
      <c r="G111" s="35"/>
      <c r="H111" s="29"/>
      <c r="I111" s="23"/>
    </row>
    <row r="112" spans="2:12" x14ac:dyDescent="0.25">
      <c r="B112" s="7">
        <v>165</v>
      </c>
      <c r="C112" s="35" t="s">
        <v>189</v>
      </c>
      <c r="D112" s="29" t="s">
        <v>178</v>
      </c>
      <c r="E112" s="24">
        <v>1000000</v>
      </c>
      <c r="F112" s="58"/>
      <c r="G112" s="35"/>
      <c r="H112" s="29"/>
      <c r="I112" s="23"/>
    </row>
    <row r="113" spans="2:12" ht="19.5" thickBot="1" x14ac:dyDescent="0.3">
      <c r="B113" s="121" t="s">
        <v>4</v>
      </c>
      <c r="C113" s="122"/>
      <c r="D113" s="122"/>
      <c r="E113" s="122"/>
      <c r="F113" s="122"/>
      <c r="G113" s="122"/>
      <c r="H113" s="100">
        <f>SUM(E4:E63)+SUM(I4:I63)+SUM(E68:E112)+SUM(I68:I112)</f>
        <v>219831077</v>
      </c>
      <c r="I113" s="101" t="s">
        <v>5</v>
      </c>
    </row>
    <row r="114" spans="2:12" ht="18.75" hidden="1" x14ac:dyDescent="0.25">
      <c r="B114" s="113" t="s">
        <v>102</v>
      </c>
      <c r="C114" s="114"/>
      <c r="D114" s="118" t="s">
        <v>140</v>
      </c>
      <c r="E114" s="118"/>
      <c r="F114" s="118"/>
      <c r="G114" s="118"/>
      <c r="H114" s="98">
        <v>100000000</v>
      </c>
      <c r="I114" s="99" t="s">
        <v>5</v>
      </c>
    </row>
    <row r="115" spans="2:12" ht="18.75" hidden="1" x14ac:dyDescent="0.25">
      <c r="B115" s="115" t="s">
        <v>224</v>
      </c>
      <c r="C115" s="116"/>
      <c r="D115" s="123" t="s">
        <v>228</v>
      </c>
      <c r="E115" s="123"/>
      <c r="F115" s="123"/>
      <c r="G115" s="123"/>
      <c r="H115" s="37">
        <v>90000000</v>
      </c>
      <c r="I115" s="55" t="s">
        <v>5</v>
      </c>
    </row>
    <row r="116" spans="2:12" ht="18.75" hidden="1" x14ac:dyDescent="0.25">
      <c r="B116" s="115"/>
      <c r="C116" s="116"/>
      <c r="D116" s="123"/>
      <c r="E116" s="123"/>
      <c r="F116" s="123"/>
      <c r="G116" s="123"/>
      <c r="H116" s="37"/>
      <c r="I116" s="55"/>
    </row>
    <row r="117" spans="2:12" ht="18.75" hidden="1" x14ac:dyDescent="0.25">
      <c r="B117" s="115"/>
      <c r="C117" s="116"/>
      <c r="D117" s="123"/>
      <c r="E117" s="123"/>
      <c r="F117" s="123"/>
      <c r="G117" s="123"/>
      <c r="H117" s="37"/>
      <c r="I117" s="55"/>
    </row>
    <row r="118" spans="2:12" ht="18.75" hidden="1" x14ac:dyDescent="0.25">
      <c r="B118" s="115"/>
      <c r="C118" s="116"/>
      <c r="D118" s="123"/>
      <c r="E118" s="123"/>
      <c r="F118" s="123"/>
      <c r="G118" s="123"/>
      <c r="H118" s="37"/>
      <c r="I118" s="55"/>
    </row>
    <row r="119" spans="2:12" ht="19.5" hidden="1" thickBot="1" x14ac:dyDescent="0.3">
      <c r="B119" s="120"/>
      <c r="C119" s="119"/>
      <c r="D119" s="119" t="s">
        <v>174</v>
      </c>
      <c r="E119" s="119"/>
      <c r="F119" s="119"/>
      <c r="G119" s="119"/>
      <c r="H119" s="36">
        <f>H113-H114-H115</f>
        <v>29831077</v>
      </c>
      <c r="I119" s="56" t="s">
        <v>5</v>
      </c>
    </row>
    <row r="120" spans="2:12" s="32" customFormat="1" ht="5.25" customHeight="1" x14ac:dyDescent="0.25">
      <c r="B120" s="31"/>
      <c r="C120" s="31"/>
      <c r="D120" s="31"/>
      <c r="E120" s="31"/>
      <c r="F120" s="31"/>
      <c r="G120" s="31"/>
      <c r="H120" s="31"/>
      <c r="I120" s="57"/>
    </row>
    <row r="121" spans="2:12" x14ac:dyDescent="0.25">
      <c r="B121" s="117" t="s">
        <v>210</v>
      </c>
      <c r="C121" s="117"/>
      <c r="D121" s="117"/>
      <c r="E121" s="117"/>
      <c r="F121" s="117"/>
      <c r="G121" s="117"/>
      <c r="H121" s="117"/>
      <c r="I121" s="117"/>
      <c r="L121" s="21"/>
    </row>
    <row r="122" spans="2:12" ht="7.5" customHeight="1" x14ac:dyDescent="0.25"/>
    <row r="141" ht="7.5" customHeight="1" x14ac:dyDescent="0.25"/>
  </sheetData>
  <mergeCells count="16">
    <mergeCell ref="B2:I2"/>
    <mergeCell ref="B114:C114"/>
    <mergeCell ref="B115:C115"/>
    <mergeCell ref="B121:I121"/>
    <mergeCell ref="D114:G114"/>
    <mergeCell ref="D119:G119"/>
    <mergeCell ref="B119:C119"/>
    <mergeCell ref="B64:I64"/>
    <mergeCell ref="B113:G113"/>
    <mergeCell ref="B116:C116"/>
    <mergeCell ref="B117:C117"/>
    <mergeCell ref="B118:C118"/>
    <mergeCell ref="D115:G115"/>
    <mergeCell ref="D116:G116"/>
    <mergeCell ref="D117:G117"/>
    <mergeCell ref="D118:G118"/>
  </mergeCells>
  <printOptions horizontalCentered="1"/>
  <pageMargins left="0.2" right="0.2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9"/>
  <sheetViews>
    <sheetView topLeftCell="A16" workbookViewId="0">
      <selection activeCell="F24" sqref="F24:F27"/>
    </sheetView>
  </sheetViews>
  <sheetFormatPr defaultRowHeight="15.75" x14ac:dyDescent="0.25"/>
  <cols>
    <col min="1" max="1" width="1.28515625" style="1" customWidth="1"/>
    <col min="2" max="2" width="5.85546875" style="2" customWidth="1"/>
    <col min="3" max="3" width="12.42578125" style="2" customWidth="1"/>
    <col min="4" max="4" width="47.7109375" style="33" customWidth="1"/>
    <col min="5" max="6" width="17.140625" style="3" customWidth="1"/>
    <col min="7" max="7" width="26.42578125" style="1" customWidth="1"/>
    <col min="8" max="8" width="1.140625" style="1" customWidth="1"/>
    <col min="9" max="9" width="9.140625" style="1"/>
    <col min="10" max="10" width="10.140625" style="1" bestFit="1" customWidth="1"/>
    <col min="11" max="16384" width="9.140625" style="1"/>
  </cols>
  <sheetData>
    <row r="1" spans="2:11" ht="7.5" customHeight="1" thickBot="1" x14ac:dyDescent="0.3"/>
    <row r="2" spans="2:11" ht="60" customHeight="1" x14ac:dyDescent="0.25">
      <c r="B2" s="124" t="s">
        <v>190</v>
      </c>
      <c r="C2" s="125"/>
      <c r="D2" s="125"/>
      <c r="E2" s="125"/>
      <c r="F2" s="125"/>
      <c r="G2" s="126"/>
    </row>
    <row r="3" spans="2:11" s="6" customFormat="1" ht="21" customHeight="1" x14ac:dyDescent="0.25">
      <c r="B3" s="4" t="s">
        <v>0</v>
      </c>
      <c r="C3" s="5" t="s">
        <v>1</v>
      </c>
      <c r="D3" s="27" t="s">
        <v>6</v>
      </c>
      <c r="E3" s="15" t="s">
        <v>10</v>
      </c>
      <c r="F3" s="15" t="s">
        <v>11</v>
      </c>
      <c r="G3" s="16" t="s">
        <v>12</v>
      </c>
    </row>
    <row r="4" spans="2:11" ht="26.25" customHeight="1" x14ac:dyDescent="0.25">
      <c r="B4" s="7">
        <v>1</v>
      </c>
      <c r="C4" s="8" t="s">
        <v>141</v>
      </c>
      <c r="D4" s="28" t="str">
        <f>'Thống kê ủng hộ'!D114:G114</f>
        <v>Tạm ứng lần 1 từ quỹ 1501</v>
      </c>
      <c r="E4" s="9">
        <f>'Thống kê ủng hộ'!H114</f>
        <v>100000000</v>
      </c>
      <c r="F4" s="9"/>
      <c r="G4" s="17"/>
    </row>
    <row r="5" spans="2:11" ht="141.75" x14ac:dyDescent="0.25">
      <c r="B5" s="7">
        <v>2</v>
      </c>
      <c r="C5" s="8" t="s">
        <v>175</v>
      </c>
      <c r="D5" s="28" t="s">
        <v>279</v>
      </c>
      <c r="E5" s="9"/>
      <c r="F5" s="59">
        <v>45000000</v>
      </c>
      <c r="G5" s="18" t="s">
        <v>176</v>
      </c>
      <c r="K5"/>
    </row>
    <row r="6" spans="2:11" ht="47.25" x14ac:dyDescent="0.25">
      <c r="B6" s="7">
        <v>3</v>
      </c>
      <c r="C6" s="8" t="s">
        <v>211</v>
      </c>
      <c r="D6" s="28" t="s">
        <v>212</v>
      </c>
      <c r="E6" s="9"/>
      <c r="F6" s="59">
        <v>9800000</v>
      </c>
      <c r="G6" s="18" t="s">
        <v>213</v>
      </c>
    </row>
    <row r="7" spans="2:11" ht="47.25" x14ac:dyDescent="0.25">
      <c r="B7" s="7">
        <v>4</v>
      </c>
      <c r="C7" s="8" t="s">
        <v>211</v>
      </c>
      <c r="D7" s="28" t="s">
        <v>219</v>
      </c>
      <c r="E7" s="9"/>
      <c r="F7" s="59">
        <f>20*15*35000+100*35000+150000</f>
        <v>14150000</v>
      </c>
      <c r="G7" s="18" t="s">
        <v>220</v>
      </c>
    </row>
    <row r="8" spans="2:11" ht="26.25" customHeight="1" x14ac:dyDescent="0.25">
      <c r="B8" s="7">
        <v>5</v>
      </c>
      <c r="C8" s="8" t="s">
        <v>225</v>
      </c>
      <c r="D8" s="28" t="str">
        <f>'Thống kê ủng hộ'!D115:G115</f>
        <v>Tạm ứng lần 2 từ quỹ 1501</v>
      </c>
      <c r="E8" s="9">
        <f>'Thống kê ủng hộ'!H115</f>
        <v>90000000</v>
      </c>
      <c r="F8" s="59"/>
      <c r="G8" s="18"/>
    </row>
    <row r="9" spans="2:11" ht="47.25" x14ac:dyDescent="0.25">
      <c r="B9" s="7">
        <v>6</v>
      </c>
      <c r="C9" s="8" t="s">
        <v>225</v>
      </c>
      <c r="D9" s="28" t="s">
        <v>257</v>
      </c>
      <c r="E9" s="9"/>
      <c r="F9" s="59">
        <v>2560196</v>
      </c>
      <c r="G9" s="18" t="s">
        <v>226</v>
      </c>
    </row>
    <row r="10" spans="2:11" ht="94.5" x14ac:dyDescent="0.25">
      <c r="B10" s="7">
        <v>7</v>
      </c>
      <c r="C10" s="8" t="s">
        <v>225</v>
      </c>
      <c r="D10" s="28" t="s">
        <v>256</v>
      </c>
      <c r="E10" s="9"/>
      <c r="F10" s="59">
        <v>1811000</v>
      </c>
      <c r="G10" s="18" t="s">
        <v>243</v>
      </c>
      <c r="K10"/>
    </row>
    <row r="11" spans="2:11" ht="141.75" x14ac:dyDescent="0.25">
      <c r="B11" s="7">
        <v>8</v>
      </c>
      <c r="C11" s="8" t="s">
        <v>225</v>
      </c>
      <c r="D11" s="28" t="s">
        <v>280</v>
      </c>
      <c r="E11" s="9"/>
      <c r="F11" s="59">
        <f>18090000+5025000+1350000+150000+23760000+2100000+100000+23040000+1440000+540000-F5</f>
        <v>30595000</v>
      </c>
      <c r="G11" s="18" t="s">
        <v>176</v>
      </c>
      <c r="I11" s="1" t="s">
        <v>277</v>
      </c>
    </row>
    <row r="12" spans="2:11" ht="47.25" x14ac:dyDescent="0.25">
      <c r="B12" s="7">
        <v>9</v>
      </c>
      <c r="C12" s="8" t="s">
        <v>229</v>
      </c>
      <c r="D12" s="28" t="s">
        <v>258</v>
      </c>
      <c r="E12" s="9"/>
      <c r="F12" s="59">
        <v>1480000</v>
      </c>
      <c r="G12" s="18" t="s">
        <v>262</v>
      </c>
    </row>
    <row r="13" spans="2:11" ht="94.5" x14ac:dyDescent="0.25">
      <c r="B13" s="7">
        <v>10</v>
      </c>
      <c r="C13" s="8" t="s">
        <v>235</v>
      </c>
      <c r="D13" s="28" t="s">
        <v>255</v>
      </c>
      <c r="E13" s="9"/>
      <c r="F13" s="9">
        <v>940000</v>
      </c>
      <c r="G13" s="18" t="s">
        <v>236</v>
      </c>
    </row>
    <row r="14" spans="2:11" ht="63" x14ac:dyDescent="0.25">
      <c r="B14" s="7">
        <v>11</v>
      </c>
      <c r="C14" s="8" t="s">
        <v>241</v>
      </c>
      <c r="D14" s="28" t="s">
        <v>260</v>
      </c>
      <c r="E14" s="9"/>
      <c r="F14" s="9">
        <v>13750000</v>
      </c>
      <c r="G14" s="18" t="s">
        <v>176</v>
      </c>
    </row>
    <row r="15" spans="2:11" ht="63" x14ac:dyDescent="0.25">
      <c r="B15" s="7">
        <v>12</v>
      </c>
      <c r="C15" s="8" t="s">
        <v>241</v>
      </c>
      <c r="D15" s="28" t="s">
        <v>259</v>
      </c>
      <c r="E15" s="9"/>
      <c r="F15" s="9">
        <v>1517000</v>
      </c>
      <c r="G15" s="18" t="s">
        <v>236</v>
      </c>
    </row>
    <row r="16" spans="2:11" ht="114" customHeight="1" x14ac:dyDescent="0.25">
      <c r="B16" s="7">
        <v>13</v>
      </c>
      <c r="C16" s="8" t="s">
        <v>242</v>
      </c>
      <c r="D16" s="28" t="s">
        <v>261</v>
      </c>
      <c r="E16" s="9"/>
      <c r="F16" s="9">
        <v>500000</v>
      </c>
      <c r="G16" s="18" t="s">
        <v>243</v>
      </c>
    </row>
    <row r="17" spans="2:7" s="12" customFormat="1" ht="21" customHeight="1" x14ac:dyDescent="0.25">
      <c r="B17" s="73"/>
      <c r="C17" s="74"/>
      <c r="D17" s="75" t="s">
        <v>4</v>
      </c>
      <c r="E17" s="76">
        <f>SUM(E4:E16)</f>
        <v>190000000</v>
      </c>
      <c r="F17" s="76">
        <f>SUM(F4:F16)</f>
        <v>122103196</v>
      </c>
      <c r="G17" s="77"/>
    </row>
    <row r="18" spans="2:7" s="11" customFormat="1" ht="32.25" customHeight="1" thickBot="1" x14ac:dyDescent="0.3">
      <c r="B18" s="13"/>
      <c r="C18" s="14"/>
      <c r="D18" s="127" t="s">
        <v>278</v>
      </c>
      <c r="E18" s="127"/>
      <c r="F18" s="97">
        <f>E17-F17</f>
        <v>67896804</v>
      </c>
      <c r="G18" s="109" t="s">
        <v>291</v>
      </c>
    </row>
    <row r="19" spans="2:7" ht="6" customHeight="1" x14ac:dyDescent="0.25"/>
  </sheetData>
  <mergeCells count="2">
    <mergeCell ref="B2:G2"/>
    <mergeCell ref="D18:E18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6"/>
  <sheetViews>
    <sheetView workbookViewId="0">
      <selection activeCell="G23" sqref="G23"/>
    </sheetView>
  </sheetViews>
  <sheetFormatPr defaultRowHeight="15.75" x14ac:dyDescent="0.25"/>
  <cols>
    <col min="1" max="1" width="1.7109375" style="1" customWidth="1"/>
    <col min="2" max="2" width="9.140625" style="1"/>
    <col min="3" max="3" width="22.7109375" style="1" customWidth="1"/>
    <col min="4" max="4" width="11.7109375" style="1" customWidth="1"/>
    <col min="5" max="5" width="19.140625" style="1" customWidth="1"/>
    <col min="6" max="6" width="16.42578125" style="3" customWidth="1"/>
    <col min="7" max="7" width="20.140625" style="1" customWidth="1"/>
    <col min="8" max="8" width="1.42578125" style="1" customWidth="1"/>
    <col min="9" max="16384" width="9.140625" style="1"/>
  </cols>
  <sheetData>
    <row r="1" spans="2:7" ht="8.25" customHeight="1" x14ac:dyDescent="0.25"/>
    <row r="2" spans="2:7" ht="50.25" customHeight="1" x14ac:dyDescent="0.25">
      <c r="B2" s="133" t="s">
        <v>264</v>
      </c>
      <c r="C2" s="134"/>
      <c r="D2" s="134"/>
      <c r="E2" s="134"/>
      <c r="F2" s="134"/>
      <c r="G2" s="134"/>
    </row>
    <row r="3" spans="2:7" ht="18.75" x14ac:dyDescent="0.25">
      <c r="B3" s="132" t="s">
        <v>263</v>
      </c>
      <c r="C3" s="132"/>
      <c r="D3" s="65">
        <v>56</v>
      </c>
      <c r="E3" s="135" t="s">
        <v>265</v>
      </c>
      <c r="F3" s="135"/>
      <c r="G3" s="135"/>
    </row>
    <row r="4" spans="2:7" ht="18.75" x14ac:dyDescent="0.25">
      <c r="B4" s="61" t="s">
        <v>0</v>
      </c>
      <c r="C4" s="61" t="s">
        <v>244</v>
      </c>
      <c r="D4" s="61" t="s">
        <v>245</v>
      </c>
      <c r="E4" s="61" t="s">
        <v>246</v>
      </c>
      <c r="F4" s="78" t="s">
        <v>247</v>
      </c>
      <c r="G4" s="61" t="s">
        <v>254</v>
      </c>
    </row>
    <row r="5" spans="2:7" ht="18.75" x14ac:dyDescent="0.25">
      <c r="B5" s="79">
        <v>1</v>
      </c>
      <c r="C5" s="80" t="s">
        <v>248</v>
      </c>
      <c r="D5" s="79">
        <v>7</v>
      </c>
      <c r="E5" s="81">
        <v>150000</v>
      </c>
      <c r="F5" s="82">
        <v>1050000</v>
      </c>
      <c r="G5" s="50"/>
    </row>
    <row r="6" spans="2:7" ht="18.75" x14ac:dyDescent="0.25">
      <c r="B6" s="79">
        <v>2</v>
      </c>
      <c r="C6" s="80" t="s">
        <v>249</v>
      </c>
      <c r="D6" s="79">
        <v>2</v>
      </c>
      <c r="E6" s="81">
        <v>150000</v>
      </c>
      <c r="F6" s="82">
        <v>300000</v>
      </c>
      <c r="G6" s="50"/>
    </row>
    <row r="7" spans="2:7" ht="18.75" x14ac:dyDescent="0.25">
      <c r="B7" s="79">
        <v>3</v>
      </c>
      <c r="C7" s="80" t="s">
        <v>250</v>
      </c>
      <c r="D7" s="79">
        <v>1</v>
      </c>
      <c r="E7" s="81">
        <v>150000</v>
      </c>
      <c r="F7" s="82">
        <v>150000</v>
      </c>
      <c r="G7" s="50"/>
    </row>
    <row r="8" spans="2:7" ht="18.75" x14ac:dyDescent="0.25">
      <c r="B8" s="79">
        <v>4</v>
      </c>
      <c r="C8" s="80" t="s">
        <v>251</v>
      </c>
      <c r="D8" s="79">
        <v>18</v>
      </c>
      <c r="E8" s="81">
        <v>150000</v>
      </c>
      <c r="F8" s="82">
        <v>2700000</v>
      </c>
      <c r="G8" s="50"/>
    </row>
    <row r="9" spans="2:7" ht="18.75" x14ac:dyDescent="0.25">
      <c r="B9" s="79">
        <v>5</v>
      </c>
      <c r="C9" s="80" t="s">
        <v>252</v>
      </c>
      <c r="D9" s="79">
        <v>28</v>
      </c>
      <c r="E9" s="81">
        <v>150000</v>
      </c>
      <c r="F9" s="82">
        <v>4200000</v>
      </c>
      <c r="G9" s="50"/>
    </row>
    <row r="10" spans="2:7" ht="32.25" customHeight="1" x14ac:dyDescent="0.25">
      <c r="B10" s="83"/>
      <c r="C10" s="84" t="s">
        <v>4</v>
      </c>
      <c r="D10" s="65">
        <v>56</v>
      </c>
      <c r="E10" s="83"/>
      <c r="F10" s="85">
        <v>8400000</v>
      </c>
      <c r="G10" s="28" t="s">
        <v>253</v>
      </c>
    </row>
    <row r="12" spans="2:7" ht="19.5" customHeight="1" x14ac:dyDescent="0.25">
      <c r="B12" s="129" t="s">
        <v>273</v>
      </c>
      <c r="C12" s="129"/>
      <c r="D12" s="129"/>
      <c r="E12" s="129"/>
      <c r="F12" s="129"/>
      <c r="G12" s="129"/>
    </row>
    <row r="13" spans="2:7" s="6" customFormat="1" ht="21.75" customHeight="1" x14ac:dyDescent="0.25">
      <c r="B13" s="62" t="s">
        <v>0</v>
      </c>
      <c r="C13" s="130" t="s">
        <v>6</v>
      </c>
      <c r="D13" s="130"/>
      <c r="E13" s="130"/>
      <c r="F13" s="63" t="s">
        <v>3</v>
      </c>
      <c r="G13" s="63"/>
    </row>
    <row r="14" spans="2:7" s="67" customFormat="1" ht="21.75" customHeight="1" x14ac:dyDescent="0.25">
      <c r="B14" s="68" t="s">
        <v>268</v>
      </c>
      <c r="C14" s="131" t="s">
        <v>274</v>
      </c>
      <c r="D14" s="131"/>
      <c r="E14" s="131"/>
      <c r="F14" s="69">
        <f>SUM(F15:F17)</f>
        <v>6302700</v>
      </c>
      <c r="G14" s="69"/>
    </row>
    <row r="15" spans="2:7" s="33" customFormat="1" ht="36" customHeight="1" x14ac:dyDescent="0.25">
      <c r="B15" s="64">
        <v>1</v>
      </c>
      <c r="C15" s="128" t="s">
        <v>275</v>
      </c>
      <c r="D15" s="128"/>
      <c r="E15" s="128"/>
      <c r="F15" s="29">
        <v>5432700</v>
      </c>
      <c r="G15" s="29"/>
    </row>
    <row r="16" spans="2:7" s="33" customFormat="1" ht="20.25" customHeight="1" x14ac:dyDescent="0.25">
      <c r="B16" s="64">
        <v>2</v>
      </c>
      <c r="C16" s="128" t="s">
        <v>270</v>
      </c>
      <c r="D16" s="128"/>
      <c r="E16" s="128"/>
      <c r="F16" s="29">
        <v>600000</v>
      </c>
      <c r="G16" s="29"/>
    </row>
    <row r="17" spans="2:7" s="33" customFormat="1" ht="20.25" customHeight="1" x14ac:dyDescent="0.25">
      <c r="B17" s="64">
        <v>3</v>
      </c>
      <c r="C17" s="128" t="s">
        <v>276</v>
      </c>
      <c r="D17" s="128"/>
      <c r="E17" s="128"/>
      <c r="F17" s="29">
        <v>270000</v>
      </c>
      <c r="G17" s="29"/>
    </row>
    <row r="18" spans="2:7" s="67" customFormat="1" ht="20.25" customHeight="1" x14ac:dyDescent="0.25">
      <c r="B18" s="68" t="s">
        <v>272</v>
      </c>
      <c r="C18" s="131" t="s">
        <v>269</v>
      </c>
      <c r="D18" s="131"/>
      <c r="E18" s="131">
        <f>SUM(E19:E22)</f>
        <v>0</v>
      </c>
      <c r="F18" s="69">
        <f>SUM(F19:F22)</f>
        <v>14939000</v>
      </c>
      <c r="G18" s="69"/>
    </row>
    <row r="19" spans="2:7" s="33" customFormat="1" ht="20.25" customHeight="1" x14ac:dyDescent="0.25">
      <c r="B19" s="64">
        <v>1</v>
      </c>
      <c r="C19" s="128" t="s">
        <v>266</v>
      </c>
      <c r="D19" s="128"/>
      <c r="E19" s="128"/>
      <c r="F19" s="29">
        <v>4819000</v>
      </c>
      <c r="G19" s="29"/>
    </row>
    <row r="20" spans="2:7" s="33" customFormat="1" ht="20.25" customHeight="1" x14ac:dyDescent="0.25">
      <c r="B20" s="64">
        <v>2</v>
      </c>
      <c r="C20" s="128" t="s">
        <v>267</v>
      </c>
      <c r="D20" s="128"/>
      <c r="E20" s="128"/>
      <c r="F20" s="29">
        <v>70000</v>
      </c>
      <c r="G20" s="29"/>
    </row>
    <row r="21" spans="2:7" s="33" customFormat="1" ht="20.25" customHeight="1" x14ac:dyDescent="0.25">
      <c r="B21" s="64">
        <v>3</v>
      </c>
      <c r="C21" s="128" t="s">
        <v>284</v>
      </c>
      <c r="D21" s="128"/>
      <c r="E21" s="128"/>
      <c r="F21" s="29">
        <v>4800000</v>
      </c>
      <c r="G21" s="29"/>
    </row>
    <row r="22" spans="2:7" s="33" customFormat="1" ht="20.25" customHeight="1" x14ac:dyDescent="0.25">
      <c r="B22" s="64">
        <v>4</v>
      </c>
      <c r="C22" s="128" t="s">
        <v>283</v>
      </c>
      <c r="D22" s="128"/>
      <c r="E22" s="128"/>
      <c r="F22" s="29">
        <f>15*10*35000</f>
        <v>5250000</v>
      </c>
      <c r="G22" s="29"/>
    </row>
    <row r="23" spans="2:7" s="33" customFormat="1" ht="32.25" customHeight="1" x14ac:dyDescent="0.25">
      <c r="B23" s="28"/>
      <c r="C23" s="129" t="s">
        <v>271</v>
      </c>
      <c r="D23" s="129"/>
      <c r="E23" s="129"/>
      <c r="F23" s="72">
        <f>F14+F18</f>
        <v>21241700</v>
      </c>
      <c r="G23" s="28" t="s">
        <v>281</v>
      </c>
    </row>
    <row r="24" spans="2:7" s="33" customFormat="1" ht="6.75" customHeight="1" x14ac:dyDescent="0.25">
      <c r="F24" s="70"/>
      <c r="G24" s="71"/>
    </row>
    <row r="26" spans="2:7" x14ac:dyDescent="0.25">
      <c r="G26" s="66"/>
    </row>
  </sheetData>
  <mergeCells count="15">
    <mergeCell ref="B3:C3"/>
    <mergeCell ref="B2:G2"/>
    <mergeCell ref="B12:G12"/>
    <mergeCell ref="E3:G3"/>
    <mergeCell ref="C19:E19"/>
    <mergeCell ref="C20:E20"/>
    <mergeCell ref="C21:E21"/>
    <mergeCell ref="C22:E22"/>
    <mergeCell ref="C23:E23"/>
    <mergeCell ref="C13:E13"/>
    <mergeCell ref="C14:E14"/>
    <mergeCell ref="C18:E18"/>
    <mergeCell ref="C15:E15"/>
    <mergeCell ref="C16:E16"/>
    <mergeCell ref="C17:E17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1"/>
  <sheetViews>
    <sheetView workbookViewId="0">
      <selection activeCell="D14" sqref="D14"/>
    </sheetView>
  </sheetViews>
  <sheetFormatPr defaultRowHeight="18.75" x14ac:dyDescent="0.3"/>
  <cols>
    <col min="1" max="1" width="1.42578125" style="86" customWidth="1"/>
    <col min="2" max="2" width="7" style="88" customWidth="1"/>
    <col min="3" max="3" width="55.140625" style="86" customWidth="1"/>
    <col min="4" max="5" width="17.5703125" style="89" bestFit="1" customWidth="1"/>
    <col min="6" max="6" width="1.28515625" style="86" customWidth="1"/>
    <col min="7" max="7" width="9.140625" style="86"/>
    <col min="8" max="8" width="14.28515625" style="86" bestFit="1" customWidth="1"/>
    <col min="9" max="9" width="12.85546875" style="86" bestFit="1" customWidth="1"/>
    <col min="10" max="16384" width="9.140625" style="86"/>
  </cols>
  <sheetData>
    <row r="1" spans="2:7" ht="7.5" customHeight="1" thickBot="1" x14ac:dyDescent="0.35"/>
    <row r="2" spans="2:7" s="87" customFormat="1" ht="59.25" customHeight="1" x14ac:dyDescent="0.25">
      <c r="B2" s="110" t="s">
        <v>285</v>
      </c>
      <c r="C2" s="111"/>
      <c r="D2" s="111"/>
      <c r="E2" s="112"/>
      <c r="F2" s="90"/>
      <c r="G2" s="90"/>
    </row>
    <row r="3" spans="2:7" s="91" customFormat="1" x14ac:dyDescent="0.3">
      <c r="B3" s="138" t="s">
        <v>0</v>
      </c>
      <c r="C3" s="139" t="s">
        <v>6</v>
      </c>
      <c r="D3" s="136" t="s">
        <v>3</v>
      </c>
      <c r="E3" s="137"/>
    </row>
    <row r="4" spans="2:7" s="91" customFormat="1" x14ac:dyDescent="0.3">
      <c r="B4" s="138"/>
      <c r="C4" s="139"/>
      <c r="D4" s="92" t="s">
        <v>10</v>
      </c>
      <c r="E4" s="102" t="s">
        <v>11</v>
      </c>
    </row>
    <row r="5" spans="2:7" x14ac:dyDescent="0.3">
      <c r="B5" s="103">
        <v>1</v>
      </c>
      <c r="C5" s="93" t="s">
        <v>286</v>
      </c>
      <c r="D5" s="94">
        <f>'Thống kê ủng hộ'!H113</f>
        <v>219831077</v>
      </c>
      <c r="E5" s="104"/>
    </row>
    <row r="6" spans="2:7" x14ac:dyDescent="0.3">
      <c r="B6" s="103">
        <v>2</v>
      </c>
      <c r="C6" s="93" t="s">
        <v>287</v>
      </c>
      <c r="D6" s="94">
        <f>'Bán gây quỹ'!F10</f>
        <v>8400000</v>
      </c>
      <c r="E6" s="104"/>
    </row>
    <row r="7" spans="2:7" x14ac:dyDescent="0.3">
      <c r="B7" s="103">
        <v>3</v>
      </c>
      <c r="C7" s="93" t="s">
        <v>288</v>
      </c>
      <c r="D7" s="94">
        <f>'Bán gây quỹ'!F23</f>
        <v>21241700</v>
      </c>
      <c r="E7" s="104"/>
    </row>
    <row r="8" spans="2:7" x14ac:dyDescent="0.3">
      <c r="B8" s="103">
        <v>4</v>
      </c>
      <c r="C8" s="93" t="s">
        <v>290</v>
      </c>
      <c r="D8" s="94"/>
      <c r="E8" s="104">
        <f>'Báo cáo thu chi'!F17</f>
        <v>122103196</v>
      </c>
    </row>
    <row r="9" spans="2:7" s="91" customFormat="1" x14ac:dyDescent="0.3">
      <c r="B9" s="105"/>
      <c r="C9" s="95" t="s">
        <v>4</v>
      </c>
      <c r="D9" s="96">
        <f>SUM(D5:D8)</f>
        <v>249472777</v>
      </c>
      <c r="E9" s="106">
        <f>SUM(E5:E8)</f>
        <v>122103196</v>
      </c>
    </row>
    <row r="10" spans="2:7" s="91" customFormat="1" ht="21" thickBot="1" x14ac:dyDescent="0.35">
      <c r="B10" s="107"/>
      <c r="C10" s="108" t="s">
        <v>289</v>
      </c>
      <c r="D10" s="140">
        <f>D9-E9</f>
        <v>127369581</v>
      </c>
      <c r="E10" s="141"/>
    </row>
    <row r="11" spans="2:7" ht="6.75" customHeight="1" x14ac:dyDescent="0.3"/>
  </sheetData>
  <mergeCells count="5">
    <mergeCell ref="D3:E3"/>
    <mergeCell ref="B3:B4"/>
    <mergeCell ref="C3:C4"/>
    <mergeCell ref="D10:E10"/>
    <mergeCell ref="B2:E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Thống kê ủng hộ</vt:lpstr>
      <vt:lpstr>Báo cáo thu chi</vt:lpstr>
      <vt:lpstr>Bán gây quỹ</vt:lpstr>
      <vt:lpstr>TỔNG KẾT CHƯƠNG TRÌNH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Xuan Cu Do</dc:creator>
  <cp:lastModifiedBy>pc</cp:lastModifiedBy>
  <dcterms:created xsi:type="dcterms:W3CDTF">2024-01-24T12:08:10Z</dcterms:created>
  <dcterms:modified xsi:type="dcterms:W3CDTF">2024-09-25T06:42:06Z</dcterms:modified>
</cp:coreProperties>
</file>