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075" activeTab="8"/>
  </bookViews>
  <sheets>
    <sheet name="T1-23" sheetId="9" r:id="rId1"/>
    <sheet name="T2-24" sheetId="10" r:id="rId2"/>
    <sheet name="T3-24" sheetId="11" r:id="rId3"/>
    <sheet name="T4-24" sheetId="12" r:id="rId4"/>
    <sheet name="T5-24" sheetId="13" r:id="rId5"/>
    <sheet name="T6-24" sheetId="14" r:id="rId6"/>
    <sheet name="T7-24" sheetId="15" r:id="rId7"/>
    <sheet name="T8-24" sheetId="16" r:id="rId8"/>
    <sheet name="T9-24" sheetId="17" r:id="rId9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8" i="17" l="1"/>
  <c r="H43" i="17"/>
  <c r="H44" i="17"/>
  <c r="H45" i="17"/>
  <c r="H46" i="17"/>
  <c r="H47" i="17"/>
  <c r="H48" i="17"/>
  <c r="H49" i="17"/>
  <c r="H50" i="17"/>
  <c r="G63" i="17"/>
  <c r="F63" i="17"/>
  <c r="F64" i="17" s="1"/>
  <c r="H61" i="17"/>
  <c r="H60" i="17"/>
  <c r="H59" i="17"/>
  <c r="H58" i="17"/>
  <c r="H57" i="17"/>
  <c r="H56" i="17"/>
  <c r="H55" i="17"/>
  <c r="H54" i="17"/>
  <c r="H53" i="17"/>
  <c r="H42" i="17"/>
  <c r="H41" i="17"/>
  <c r="H40" i="17"/>
  <c r="H39" i="17"/>
  <c r="H38" i="17"/>
  <c r="H37" i="17"/>
  <c r="H36" i="17"/>
  <c r="H35" i="17"/>
  <c r="H33" i="17"/>
  <c r="H32" i="17"/>
  <c r="H31" i="17"/>
  <c r="H30" i="17"/>
  <c r="H29" i="17"/>
  <c r="H28" i="17"/>
  <c r="H27" i="17"/>
  <c r="H26" i="17"/>
  <c r="H25" i="17"/>
  <c r="H24" i="17"/>
  <c r="H23" i="17"/>
  <c r="H22" i="17"/>
  <c r="H21" i="17"/>
  <c r="L20" i="17"/>
  <c r="H20" i="17"/>
  <c r="L19" i="17"/>
  <c r="H19" i="17"/>
  <c r="H18" i="17"/>
  <c r="H17" i="17"/>
  <c r="H16" i="17"/>
  <c r="H15" i="17"/>
  <c r="H14" i="17"/>
  <c r="H13" i="17"/>
  <c r="H12" i="17"/>
  <c r="H11" i="17"/>
  <c r="H10" i="17"/>
  <c r="I5" i="17"/>
  <c r="I6" i="17" s="1"/>
  <c r="I7" i="17" s="1"/>
  <c r="I8" i="17" s="1"/>
  <c r="I9" i="17" s="1"/>
  <c r="L17" i="17" l="1"/>
  <c r="L16" i="17"/>
  <c r="I10" i="17"/>
  <c r="I11" i="17" s="1"/>
  <c r="I12" i="17" s="1"/>
  <c r="I13" i="17" s="1"/>
  <c r="I14" i="17" s="1"/>
  <c r="I15" i="17" s="1"/>
  <c r="L15" i="17"/>
  <c r="I16" i="17"/>
  <c r="I17" i="17" s="1"/>
  <c r="I18" i="17" s="1"/>
  <c r="I19" i="17" s="1"/>
  <c r="I20" i="17" s="1"/>
  <c r="I21" i="17" s="1"/>
  <c r="I23" i="17" s="1"/>
  <c r="I24" i="17" s="1"/>
  <c r="I25" i="17" s="1"/>
  <c r="I26" i="17" s="1"/>
  <c r="I27" i="17" s="1"/>
  <c r="I28" i="17" s="1"/>
  <c r="H63" i="17"/>
  <c r="I63" i="17" s="1"/>
  <c r="K17" i="16"/>
  <c r="H44" i="16"/>
  <c r="G44" i="16"/>
  <c r="G11" i="16"/>
  <c r="G12" i="16"/>
  <c r="G13" i="16"/>
  <c r="G14" i="16"/>
  <c r="G15" i="16"/>
  <c r="G16" i="16"/>
  <c r="G17" i="16"/>
  <c r="F63" i="16"/>
  <c r="E63" i="16"/>
  <c r="E64" i="16" s="1"/>
  <c r="G61" i="16"/>
  <c r="G60" i="16"/>
  <c r="G59" i="16"/>
  <c r="G58" i="16"/>
  <c r="G57" i="16"/>
  <c r="G56" i="16"/>
  <c r="G55" i="16"/>
  <c r="G54" i="16"/>
  <c r="G53" i="16"/>
  <c r="G43" i="16"/>
  <c r="G42" i="16"/>
  <c r="G41" i="16"/>
  <c r="G40" i="16"/>
  <c r="G39" i="16"/>
  <c r="G38" i="16"/>
  <c r="G37" i="16"/>
  <c r="G36" i="16"/>
  <c r="G35" i="16"/>
  <c r="G33" i="16"/>
  <c r="G32" i="16"/>
  <c r="G31" i="16"/>
  <c r="G30" i="16"/>
  <c r="G29" i="16"/>
  <c r="G28" i="16"/>
  <c r="G27" i="16"/>
  <c r="G26" i="16"/>
  <c r="G25" i="16"/>
  <c r="G24" i="16"/>
  <c r="G23" i="16"/>
  <c r="G22" i="16"/>
  <c r="G21" i="16"/>
  <c r="K20" i="16"/>
  <c r="G20" i="16"/>
  <c r="K19" i="16"/>
  <c r="G19" i="16"/>
  <c r="G18" i="16"/>
  <c r="G10" i="16"/>
  <c r="H5" i="16"/>
  <c r="H6" i="16" s="1"/>
  <c r="H7" i="16" s="1"/>
  <c r="H8" i="16" s="1"/>
  <c r="H9" i="16" s="1"/>
  <c r="L21" i="17" l="1"/>
  <c r="I22" i="17"/>
  <c r="I29" i="17"/>
  <c r="I30" i="17" s="1"/>
  <c r="I31" i="17" s="1"/>
  <c r="I32" i="17" s="1"/>
  <c r="I33" i="17" s="1"/>
  <c r="I35" i="17"/>
  <c r="I36" i="17" s="1"/>
  <c r="I37" i="17" s="1"/>
  <c r="I38" i="17" s="1"/>
  <c r="I39" i="17" s="1"/>
  <c r="K16" i="16"/>
  <c r="K21" i="16" s="1"/>
  <c r="K15" i="16"/>
  <c r="H10" i="16"/>
  <c r="H11" i="16" s="1"/>
  <c r="H12" i="16" s="1"/>
  <c r="H13" i="16" s="1"/>
  <c r="H14" i="16" s="1"/>
  <c r="H15" i="16" s="1"/>
  <c r="H16" i="16" s="1"/>
  <c r="H17" i="16" s="1"/>
  <c r="H18" i="16" s="1"/>
  <c r="H19" i="16" s="1"/>
  <c r="H20" i="16" s="1"/>
  <c r="H21" i="16" s="1"/>
  <c r="H22" i="16" s="1"/>
  <c r="G63" i="16"/>
  <c r="H63" i="16" s="1"/>
  <c r="K16" i="15"/>
  <c r="G11" i="15"/>
  <c r="G12" i="15"/>
  <c r="G13" i="15"/>
  <c r="G14" i="15"/>
  <c r="G15" i="15"/>
  <c r="G16" i="15"/>
  <c r="I40" i="17" l="1"/>
  <c r="I41" i="17" s="1"/>
  <c r="I42" i="17" s="1"/>
  <c r="I43" i="17" s="1"/>
  <c r="I44" i="17" s="1"/>
  <c r="I45" i="17"/>
  <c r="I46" i="17" s="1"/>
  <c r="I47" i="17" s="1"/>
  <c r="I48" i="17" s="1"/>
  <c r="I49" i="17" s="1"/>
  <c r="I50" i="17" s="1"/>
  <c r="I51" i="17" s="1"/>
  <c r="I52" i="17" s="1"/>
  <c r="I53" i="17" s="1"/>
  <c r="I54" i="17" s="1"/>
  <c r="I55" i="17" s="1"/>
  <c r="I56" i="17" s="1"/>
  <c r="I57" i="17" s="1"/>
  <c r="I58" i="17" s="1"/>
  <c r="I59" i="17" s="1"/>
  <c r="I60" i="17" s="1"/>
  <c r="I61" i="17" s="1"/>
  <c r="I62" i="17" s="1"/>
  <c r="H23" i="16"/>
  <c r="H24" i="16" s="1"/>
  <c r="H25" i="16" s="1"/>
  <c r="H26" i="16" s="1"/>
  <c r="H27" i="16" s="1"/>
  <c r="H28" i="16" s="1"/>
  <c r="H35" i="16" s="1"/>
  <c r="H36" i="16" s="1"/>
  <c r="H37" i="16" s="1"/>
  <c r="H38" i="16" s="1"/>
  <c r="H39" i="16" s="1"/>
  <c r="F63" i="15"/>
  <c r="E63" i="15"/>
  <c r="E64" i="15" s="1"/>
  <c r="G61" i="15"/>
  <c r="G60" i="15"/>
  <c r="G59" i="15"/>
  <c r="G58" i="15"/>
  <c r="G57" i="15"/>
  <c r="G56" i="15"/>
  <c r="G55" i="15"/>
  <c r="G54" i="15"/>
  <c r="G53" i="15"/>
  <c r="G52" i="15"/>
  <c r="G51" i="15"/>
  <c r="G50" i="15"/>
  <c r="G49" i="15"/>
  <c r="G48" i="15"/>
  <c r="G47" i="15"/>
  <c r="G46" i="15"/>
  <c r="G45" i="15"/>
  <c r="G43" i="15"/>
  <c r="G42" i="15"/>
  <c r="G41" i="15"/>
  <c r="G40" i="15"/>
  <c r="G39" i="15"/>
  <c r="G38" i="15"/>
  <c r="G37" i="15"/>
  <c r="G36" i="15"/>
  <c r="G35" i="15"/>
  <c r="G33" i="15"/>
  <c r="G32" i="15"/>
  <c r="G31" i="15"/>
  <c r="G30" i="15"/>
  <c r="G29" i="15"/>
  <c r="G28" i="15"/>
  <c r="G27" i="15"/>
  <c r="G26" i="15"/>
  <c r="G25" i="15"/>
  <c r="G24" i="15"/>
  <c r="G23" i="15"/>
  <c r="G22" i="15"/>
  <c r="G21" i="15"/>
  <c r="K20" i="15"/>
  <c r="G20" i="15"/>
  <c r="G19" i="15"/>
  <c r="G18" i="15"/>
  <c r="G17" i="15"/>
  <c r="G10" i="15"/>
  <c r="H5" i="15"/>
  <c r="H6" i="15" s="1"/>
  <c r="H7" i="15" s="1"/>
  <c r="H8" i="15" s="1"/>
  <c r="H9" i="15" s="1"/>
  <c r="G53" i="14"/>
  <c r="G54" i="14"/>
  <c r="G55" i="14"/>
  <c r="G56" i="14"/>
  <c r="G57" i="14"/>
  <c r="G58" i="14"/>
  <c r="G59" i="14"/>
  <c r="G60" i="14"/>
  <c r="G61" i="14"/>
  <c r="G43" i="14"/>
  <c r="G28" i="14"/>
  <c r="G24" i="14"/>
  <c r="G16" i="14"/>
  <c r="G17" i="14"/>
  <c r="G18" i="14"/>
  <c r="G19" i="14"/>
  <c r="G20" i="14"/>
  <c r="G21" i="14"/>
  <c r="G22" i="14"/>
  <c r="G23" i="14"/>
  <c r="F63" i="14"/>
  <c r="E63" i="14"/>
  <c r="G52" i="14"/>
  <c r="G51" i="14"/>
  <c r="G50" i="14"/>
  <c r="G49" i="14"/>
  <c r="G48" i="14"/>
  <c r="G47" i="14"/>
  <c r="G46" i="14"/>
  <c r="G45" i="14"/>
  <c r="G42" i="14"/>
  <c r="G41" i="14"/>
  <c r="G40" i="14"/>
  <c r="G39" i="14"/>
  <c r="G38" i="14"/>
  <c r="G37" i="14"/>
  <c r="G36" i="14"/>
  <c r="G35" i="14"/>
  <c r="G33" i="14"/>
  <c r="G32" i="14"/>
  <c r="G31" i="14"/>
  <c r="G30" i="14"/>
  <c r="G29" i="14"/>
  <c r="G27" i="14"/>
  <c r="G26" i="14"/>
  <c r="G25" i="14"/>
  <c r="K20" i="14"/>
  <c r="G15" i="14"/>
  <c r="G14" i="14"/>
  <c r="G13" i="14"/>
  <c r="G12" i="14"/>
  <c r="G10" i="14"/>
  <c r="H5" i="14"/>
  <c r="H6" i="14" s="1"/>
  <c r="H7" i="14" s="1"/>
  <c r="H8" i="14" s="1"/>
  <c r="H9" i="14" s="1"/>
  <c r="H29" i="16" l="1"/>
  <c r="H30" i="16" s="1"/>
  <c r="H31" i="16" s="1"/>
  <c r="H32" i="16" s="1"/>
  <c r="H33" i="16" s="1"/>
  <c r="H45" i="16"/>
  <c r="H46" i="16" s="1"/>
  <c r="H47" i="16" s="1"/>
  <c r="H48" i="16" s="1"/>
  <c r="H49" i="16" s="1"/>
  <c r="H50" i="16" s="1"/>
  <c r="H51" i="16" s="1"/>
  <c r="H52" i="16" s="1"/>
  <c r="H53" i="16" s="1"/>
  <c r="H54" i="16" s="1"/>
  <c r="H55" i="16" s="1"/>
  <c r="H56" i="16" s="1"/>
  <c r="H57" i="16" s="1"/>
  <c r="H58" i="16" s="1"/>
  <c r="H59" i="16" s="1"/>
  <c r="H60" i="16" s="1"/>
  <c r="H61" i="16" s="1"/>
  <c r="H62" i="16" s="1"/>
  <c r="H40" i="16"/>
  <c r="H41" i="16" s="1"/>
  <c r="H42" i="16" s="1"/>
  <c r="H43" i="16" s="1"/>
  <c r="K19" i="15"/>
  <c r="K17" i="15"/>
  <c r="K18" i="15"/>
  <c r="G63" i="15"/>
  <c r="H63" i="15" s="1"/>
  <c r="K15" i="15"/>
  <c r="H10" i="15"/>
  <c r="H11" i="15" s="1"/>
  <c r="H12" i="15" s="1"/>
  <c r="H13" i="15" s="1"/>
  <c r="H14" i="15" s="1"/>
  <c r="H15" i="15" s="1"/>
  <c r="H16" i="15" s="1"/>
  <c r="H17" i="15" s="1"/>
  <c r="H18" i="15" s="1"/>
  <c r="H19" i="15" s="1"/>
  <c r="H20" i="15" s="1"/>
  <c r="H21" i="15" s="1"/>
  <c r="K19" i="14"/>
  <c r="K17" i="14"/>
  <c r="E64" i="14"/>
  <c r="K18" i="14"/>
  <c r="K16" i="14"/>
  <c r="G63" i="14"/>
  <c r="H10" i="14"/>
  <c r="H11" i="14" s="1"/>
  <c r="H12" i="14" s="1"/>
  <c r="H13" i="14" s="1"/>
  <c r="H14" i="14" s="1"/>
  <c r="H15" i="14" s="1"/>
  <c r="H16" i="14" s="1"/>
  <c r="H17" i="14" s="1"/>
  <c r="H18" i="14" s="1"/>
  <c r="H19" i="14" s="1"/>
  <c r="H20" i="14" s="1"/>
  <c r="H21" i="14" s="1"/>
  <c r="H23" i="14" s="1"/>
  <c r="H24" i="14" s="1"/>
  <c r="H25" i="14" s="1"/>
  <c r="H26" i="14" s="1"/>
  <c r="H27" i="14" s="1"/>
  <c r="H28" i="14" s="1"/>
  <c r="H29" i="14" s="1"/>
  <c r="H30" i="14" s="1"/>
  <c r="H31" i="14" s="1"/>
  <c r="H32" i="14" s="1"/>
  <c r="H33" i="14" s="1"/>
  <c r="K15" i="14"/>
  <c r="G51" i="13"/>
  <c r="K18" i="13" s="1"/>
  <c r="G50" i="13"/>
  <c r="G26" i="13"/>
  <c r="G27" i="13"/>
  <c r="G28" i="13"/>
  <c r="G29" i="13"/>
  <c r="G30" i="13"/>
  <c r="G31" i="13"/>
  <c r="G32" i="13"/>
  <c r="G10" i="13"/>
  <c r="H23" i="15" l="1"/>
  <c r="H24" i="15" s="1"/>
  <c r="H25" i="15" s="1"/>
  <c r="H26" i="15" s="1"/>
  <c r="H27" i="15" s="1"/>
  <c r="H28" i="15" s="1"/>
  <c r="H29" i="15" s="1"/>
  <c r="H30" i="15" s="1"/>
  <c r="H31" i="15" s="1"/>
  <c r="H32" i="15" s="1"/>
  <c r="H33" i="15" s="1"/>
  <c r="H22" i="15"/>
  <c r="K21" i="15"/>
  <c r="H63" i="14"/>
  <c r="K21" i="14"/>
  <c r="H35" i="14"/>
  <c r="H36" i="14" s="1"/>
  <c r="H37" i="14" s="1"/>
  <c r="H38" i="14" s="1"/>
  <c r="H39" i="14" s="1"/>
  <c r="H45" i="14" s="1"/>
  <c r="H46" i="14" s="1"/>
  <c r="H47" i="14" s="1"/>
  <c r="H48" i="14" s="1"/>
  <c r="H49" i="14" s="1"/>
  <c r="H50" i="14" s="1"/>
  <c r="H51" i="14" s="1"/>
  <c r="H52" i="14" s="1"/>
  <c r="H53" i="14" s="1"/>
  <c r="H54" i="14" s="1"/>
  <c r="G22" i="12"/>
  <c r="G28" i="12"/>
  <c r="G27" i="12"/>
  <c r="G48" i="11"/>
  <c r="G49" i="11"/>
  <c r="G50" i="11"/>
  <c r="G51" i="11"/>
  <c r="G52" i="11"/>
  <c r="G53" i="11"/>
  <c r="G47" i="11"/>
  <c r="K19" i="11" s="1"/>
  <c r="G39" i="11"/>
  <c r="G40" i="11"/>
  <c r="G41" i="11"/>
  <c r="G42" i="11"/>
  <c r="G43" i="11"/>
  <c r="G44" i="11"/>
  <c r="G45" i="11"/>
  <c r="G38" i="11"/>
  <c r="G31" i="11"/>
  <c r="G32" i="11"/>
  <c r="G33" i="11"/>
  <c r="G34" i="11"/>
  <c r="G35" i="11"/>
  <c r="G36" i="11"/>
  <c r="G30" i="11"/>
  <c r="K18" i="9"/>
  <c r="G37" i="9"/>
  <c r="G38" i="9"/>
  <c r="G39" i="9"/>
  <c r="G40" i="9"/>
  <c r="G41" i="9"/>
  <c r="G42" i="9"/>
  <c r="G36" i="9"/>
  <c r="G34" i="9"/>
  <c r="G35" i="9"/>
  <c r="K17" i="9"/>
  <c r="G28" i="9"/>
  <c r="G29" i="9"/>
  <c r="G30" i="9"/>
  <c r="G31" i="9"/>
  <c r="G32" i="9"/>
  <c r="G33" i="9"/>
  <c r="G27" i="9"/>
  <c r="K16" i="9"/>
  <c r="G17" i="9"/>
  <c r="G18" i="9"/>
  <c r="G19" i="9"/>
  <c r="G20" i="9"/>
  <c r="G21" i="9"/>
  <c r="G22" i="9"/>
  <c r="G23" i="9"/>
  <c r="G24" i="9"/>
  <c r="G11" i="9"/>
  <c r="G12" i="9"/>
  <c r="G13" i="9"/>
  <c r="G14" i="9"/>
  <c r="G15" i="9"/>
  <c r="G16" i="9"/>
  <c r="H35" i="15" l="1"/>
  <c r="H36" i="15" s="1"/>
  <c r="H37" i="15" s="1"/>
  <c r="H38" i="15" s="1"/>
  <c r="H39" i="15" s="1"/>
  <c r="H40" i="15" s="1"/>
  <c r="H41" i="15" s="1"/>
  <c r="H42" i="15" s="1"/>
  <c r="H43" i="15" s="1"/>
  <c r="H55" i="14"/>
  <c r="H56" i="14" s="1"/>
  <c r="H57" i="14" s="1"/>
  <c r="H58" i="14" s="1"/>
  <c r="H59" i="14" s="1"/>
  <c r="H60" i="14" s="1"/>
  <c r="H61" i="14" s="1"/>
  <c r="H62" i="14" s="1"/>
  <c r="H40" i="14"/>
  <c r="H41" i="14" s="1"/>
  <c r="H42" i="14" s="1"/>
  <c r="H43" i="14" s="1"/>
  <c r="K17" i="11"/>
  <c r="K18" i="11"/>
  <c r="H45" i="15" l="1"/>
  <c r="H46" i="15" s="1"/>
  <c r="H47" i="15" s="1"/>
  <c r="H48" i="15" s="1"/>
  <c r="H49" i="15" s="1"/>
  <c r="H50" i="15" s="1"/>
  <c r="H51" i="15" s="1"/>
  <c r="H52" i="15" s="1"/>
  <c r="H53" i="15" s="1"/>
  <c r="H54" i="15" s="1"/>
  <c r="H55" i="15" s="1"/>
  <c r="H56" i="15" s="1"/>
  <c r="H57" i="15" s="1"/>
  <c r="H58" i="15" s="1"/>
  <c r="H59" i="15" s="1"/>
  <c r="H60" i="15" s="1"/>
  <c r="H61" i="15" s="1"/>
  <c r="H62" i="15" s="1"/>
  <c r="G11" i="11"/>
  <c r="K15" i="11" s="1"/>
  <c r="G12" i="11"/>
  <c r="G13" i="11"/>
  <c r="G14" i="11"/>
  <c r="G15" i="11"/>
  <c r="G16" i="11"/>
  <c r="G17" i="11"/>
  <c r="G18" i="11"/>
  <c r="G19" i="11"/>
  <c r="K20" i="13"/>
  <c r="G47" i="13" l="1"/>
  <c r="G42" i="13"/>
  <c r="G41" i="13"/>
  <c r="G40" i="13"/>
  <c r="G38" i="13"/>
  <c r="G33" i="13"/>
  <c r="G19" i="13"/>
  <c r="G13" i="13"/>
  <c r="G44" i="12"/>
  <c r="G38" i="12"/>
  <c r="G37" i="12"/>
  <c r="G36" i="12"/>
  <c r="G35" i="12"/>
  <c r="G39" i="12"/>
  <c r="G33" i="12"/>
  <c r="G26" i="12"/>
  <c r="G13" i="12"/>
  <c r="G29" i="11"/>
  <c r="G26" i="11"/>
  <c r="F55" i="13"/>
  <c r="E55" i="13"/>
  <c r="G49" i="13"/>
  <c r="G48" i="13"/>
  <c r="G46" i="13"/>
  <c r="G45" i="13"/>
  <c r="G44" i="13"/>
  <c r="G39" i="13"/>
  <c r="G37" i="13"/>
  <c r="G36" i="13"/>
  <c r="G35" i="13"/>
  <c r="G25" i="13"/>
  <c r="G24" i="13"/>
  <c r="G23" i="13"/>
  <c r="G21" i="13"/>
  <c r="G18" i="13"/>
  <c r="G17" i="13"/>
  <c r="G16" i="13"/>
  <c r="G15" i="13"/>
  <c r="G14" i="13"/>
  <c r="G12" i="13"/>
  <c r="G11" i="13"/>
  <c r="H5" i="13"/>
  <c r="F52" i="12"/>
  <c r="E52" i="12"/>
  <c r="G47" i="12"/>
  <c r="G46" i="12"/>
  <c r="G45" i="12"/>
  <c r="G43" i="12"/>
  <c r="G42" i="12"/>
  <c r="G41" i="12"/>
  <c r="G34" i="12"/>
  <c r="G32" i="12"/>
  <c r="G31" i="12"/>
  <c r="G30" i="12"/>
  <c r="G25" i="12"/>
  <c r="G24" i="12"/>
  <c r="G23" i="12"/>
  <c r="K16" i="12" s="1"/>
  <c r="G16" i="12"/>
  <c r="G15" i="12"/>
  <c r="G14" i="12"/>
  <c r="G12" i="12"/>
  <c r="G11" i="12"/>
  <c r="G10" i="12"/>
  <c r="H5" i="12"/>
  <c r="H6" i="12" s="1"/>
  <c r="H7" i="12" s="1"/>
  <c r="H8" i="12" s="1"/>
  <c r="H9" i="12" s="1"/>
  <c r="F55" i="11"/>
  <c r="E55" i="11"/>
  <c r="G28" i="11"/>
  <c r="G27" i="11"/>
  <c r="G25" i="11"/>
  <c r="G24" i="11"/>
  <c r="G23" i="11"/>
  <c r="G21" i="11"/>
  <c r="G10" i="11"/>
  <c r="H5" i="11"/>
  <c r="H6" i="11" s="1"/>
  <c r="H7" i="11" s="1"/>
  <c r="H8" i="11" s="1"/>
  <c r="H9" i="11" s="1"/>
  <c r="F47" i="10"/>
  <c r="E47" i="10"/>
  <c r="K17" i="10"/>
  <c r="K19" i="10"/>
  <c r="K18" i="10"/>
  <c r="K16" i="10"/>
  <c r="G10" i="10"/>
  <c r="G47" i="10" s="1"/>
  <c r="H5" i="10"/>
  <c r="H6" i="10" s="1"/>
  <c r="H7" i="10" s="1"/>
  <c r="H8" i="10" s="1"/>
  <c r="H9" i="10" s="1"/>
  <c r="H10" i="10" s="1"/>
  <c r="H11" i="10" s="1"/>
  <c r="H12" i="10" s="1"/>
  <c r="H13" i="10" s="1"/>
  <c r="H14" i="10" s="1"/>
  <c r="H15" i="10" s="1"/>
  <c r="H16" i="10" s="1"/>
  <c r="H17" i="10" s="1"/>
  <c r="H18" i="10" s="1"/>
  <c r="H19" i="10" s="1"/>
  <c r="H20" i="10" s="1"/>
  <c r="H21" i="10" s="1"/>
  <c r="H23" i="10" s="1"/>
  <c r="H24" i="10" s="1"/>
  <c r="H25" i="10" s="1"/>
  <c r="H26" i="10" s="1"/>
  <c r="H27" i="10" s="1"/>
  <c r="H28" i="10" s="1"/>
  <c r="H30" i="10" s="1"/>
  <c r="H31" i="10" s="1"/>
  <c r="H32" i="10" s="1"/>
  <c r="H33" i="10" s="1"/>
  <c r="H34" i="10" s="1"/>
  <c r="H36" i="10" s="1"/>
  <c r="H37" i="10" s="1"/>
  <c r="H38" i="10" s="1"/>
  <c r="H39" i="10" s="1"/>
  <c r="H40" i="10" s="1"/>
  <c r="H41" i="10" s="1"/>
  <c r="H42" i="10" s="1"/>
  <c r="H43" i="10" s="1"/>
  <c r="H44" i="10" s="1"/>
  <c r="H45" i="10" s="1"/>
  <c r="H46" i="10" s="1"/>
  <c r="H5" i="9"/>
  <c r="H6" i="9" s="1"/>
  <c r="H7" i="9" s="1"/>
  <c r="H8" i="9" s="1"/>
  <c r="K17" i="13" l="1"/>
  <c r="K16" i="13"/>
  <c r="E56" i="13"/>
  <c r="K18" i="12"/>
  <c r="K17" i="12"/>
  <c r="K16" i="11"/>
  <c r="H10" i="11"/>
  <c r="H11" i="11" s="1"/>
  <c r="H12" i="11" s="1"/>
  <c r="H13" i="11" s="1"/>
  <c r="H14" i="11" s="1"/>
  <c r="H15" i="11" s="1"/>
  <c r="H16" i="11" s="1"/>
  <c r="H17" i="11" s="1"/>
  <c r="H18" i="11" s="1"/>
  <c r="H19" i="11" s="1"/>
  <c r="H20" i="11" s="1"/>
  <c r="H21" i="11" s="1"/>
  <c r="H23" i="11" s="1"/>
  <c r="H24" i="11" s="1"/>
  <c r="H25" i="11" s="1"/>
  <c r="H26" i="11" s="1"/>
  <c r="H27" i="11" s="1"/>
  <c r="H28" i="11" s="1"/>
  <c r="H29" i="11" s="1"/>
  <c r="H30" i="11" s="1"/>
  <c r="H31" i="11" s="1"/>
  <c r="H32" i="11" s="1"/>
  <c r="H33" i="11" s="1"/>
  <c r="H34" i="11" s="1"/>
  <c r="H35" i="11" s="1"/>
  <c r="H36" i="11" s="1"/>
  <c r="H37" i="11" s="1"/>
  <c r="H38" i="11" s="1"/>
  <c r="H39" i="11" s="1"/>
  <c r="H40" i="11" s="1"/>
  <c r="H41" i="11" s="1"/>
  <c r="H42" i="11" s="1"/>
  <c r="H43" i="11" s="1"/>
  <c r="H44" i="11" s="1"/>
  <c r="H45" i="11" s="1"/>
  <c r="H46" i="11" s="1"/>
  <c r="H47" i="11" s="1"/>
  <c r="H48" i="11" s="1"/>
  <c r="H49" i="11" s="1"/>
  <c r="H50" i="11" s="1"/>
  <c r="H51" i="11" s="1"/>
  <c r="H52" i="11" s="1"/>
  <c r="H53" i="11" s="1"/>
  <c r="H54" i="11" s="1"/>
  <c r="H6" i="13"/>
  <c r="H7" i="13" s="1"/>
  <c r="H8" i="13" s="1"/>
  <c r="H9" i="13" s="1"/>
  <c r="H10" i="13" s="1"/>
  <c r="H11" i="13" s="1"/>
  <c r="H12" i="13" s="1"/>
  <c r="H13" i="13" s="1"/>
  <c r="H14" i="13" s="1"/>
  <c r="H15" i="13" s="1"/>
  <c r="H16" i="13" s="1"/>
  <c r="H17" i="13" s="1"/>
  <c r="H18" i="13" s="1"/>
  <c r="H19" i="13" s="1"/>
  <c r="H20" i="13" s="1"/>
  <c r="H21" i="13" s="1"/>
  <c r="H23" i="13" s="1"/>
  <c r="H24" i="13" s="1"/>
  <c r="H25" i="13" s="1"/>
  <c r="H26" i="13" s="1"/>
  <c r="H27" i="13" s="1"/>
  <c r="H28" i="13" s="1"/>
  <c r="G55" i="13"/>
  <c r="H55" i="13" s="1"/>
  <c r="G52" i="12"/>
  <c r="H10" i="12"/>
  <c r="H11" i="12" s="1"/>
  <c r="H12" i="12" s="1"/>
  <c r="H13" i="12" s="1"/>
  <c r="H14" i="12" s="1"/>
  <c r="H15" i="12" s="1"/>
  <c r="H16" i="12" s="1"/>
  <c r="H17" i="12" s="1"/>
  <c r="H18" i="12" s="1"/>
  <c r="H19" i="12" s="1"/>
  <c r="H20" i="12" s="1"/>
  <c r="H21" i="12" s="1"/>
  <c r="E53" i="12"/>
  <c r="G55" i="11"/>
  <c r="E56" i="11"/>
  <c r="E48" i="10"/>
  <c r="H47" i="10" s="1"/>
  <c r="K15" i="13"/>
  <c r="K15" i="12"/>
  <c r="L20" i="12" s="1"/>
  <c r="K15" i="10"/>
  <c r="F47" i="9"/>
  <c r="E47" i="9"/>
  <c r="G10" i="9"/>
  <c r="H9" i="9"/>
  <c r="L21" i="11" l="1"/>
  <c r="K21" i="11"/>
  <c r="H22" i="12"/>
  <c r="H23" i="12" s="1"/>
  <c r="H24" i="12" s="1"/>
  <c r="H25" i="12" s="1"/>
  <c r="H26" i="12" s="1"/>
  <c r="H27" i="12" s="1"/>
  <c r="H28" i="12" s="1"/>
  <c r="H30" i="12" s="1"/>
  <c r="H31" i="12" s="1"/>
  <c r="H32" i="12" s="1"/>
  <c r="H33" i="12" s="1"/>
  <c r="H34" i="12" s="1"/>
  <c r="H35" i="12" s="1"/>
  <c r="H36" i="12" s="1"/>
  <c r="H37" i="12" s="1"/>
  <c r="H38" i="12" s="1"/>
  <c r="H39" i="12" s="1"/>
  <c r="H41" i="12" s="1"/>
  <c r="H42" i="12" s="1"/>
  <c r="H43" i="12" s="1"/>
  <c r="H44" i="12" s="1"/>
  <c r="H45" i="12" s="1"/>
  <c r="H46" i="12" s="1"/>
  <c r="H47" i="12" s="1"/>
  <c r="H48" i="12" s="1"/>
  <c r="H49" i="12" s="1"/>
  <c r="H50" i="12" s="1"/>
  <c r="H51" i="12" s="1"/>
  <c r="K21" i="13"/>
  <c r="H35" i="13"/>
  <c r="H36" i="13" s="1"/>
  <c r="H37" i="13" s="1"/>
  <c r="H38" i="13" s="1"/>
  <c r="H39" i="13" s="1"/>
  <c r="H29" i="13"/>
  <c r="H30" i="13" s="1"/>
  <c r="H31" i="13" s="1"/>
  <c r="H32" i="13" s="1"/>
  <c r="H33" i="13" s="1"/>
  <c r="H52" i="12"/>
  <c r="H55" i="11"/>
  <c r="H10" i="9"/>
  <c r="H11" i="9" s="1"/>
  <c r="H12" i="9" s="1"/>
  <c r="H13" i="9" s="1"/>
  <c r="H14" i="9" s="1"/>
  <c r="H15" i="9" s="1"/>
  <c r="H16" i="9" s="1"/>
  <c r="H17" i="9" s="1"/>
  <c r="H18" i="9" s="1"/>
  <c r="H19" i="9" s="1"/>
  <c r="H20" i="9" s="1"/>
  <c r="H21" i="9" s="1"/>
  <c r="H23" i="9" s="1"/>
  <c r="H24" i="9" s="1"/>
  <c r="H25" i="9" s="1"/>
  <c r="H26" i="9" s="1"/>
  <c r="H27" i="9" s="1"/>
  <c r="H28" i="9" s="1"/>
  <c r="H30" i="9" s="1"/>
  <c r="H31" i="9" s="1"/>
  <c r="H32" i="9" s="1"/>
  <c r="H33" i="9" s="1"/>
  <c r="H34" i="9" s="1"/>
  <c r="H36" i="9" s="1"/>
  <c r="H37" i="9" s="1"/>
  <c r="H38" i="9" s="1"/>
  <c r="H39" i="9" s="1"/>
  <c r="H40" i="9" s="1"/>
  <c r="H41" i="9" s="1"/>
  <c r="H42" i="9" s="1"/>
  <c r="H43" i="9" s="1"/>
  <c r="H44" i="9" s="1"/>
  <c r="H45" i="9" s="1"/>
  <c r="H46" i="9" s="1"/>
  <c r="G47" i="9"/>
  <c r="E48" i="9"/>
  <c r="K15" i="9"/>
  <c r="H44" i="13" l="1"/>
  <c r="H45" i="13" s="1"/>
  <c r="H46" i="13" s="1"/>
  <c r="H47" i="13" s="1"/>
  <c r="H48" i="13" s="1"/>
  <c r="H49" i="13" s="1"/>
  <c r="H50" i="13" s="1"/>
  <c r="H51" i="13" s="1"/>
  <c r="H52" i="13" s="1"/>
  <c r="H53" i="13" s="1"/>
  <c r="H54" i="13" s="1"/>
  <c r="H40" i="13"/>
  <c r="H41" i="13" s="1"/>
  <c r="H42" i="13" s="1"/>
  <c r="H47" i="9"/>
  <c r="K20" i="11" l="1"/>
</calcChain>
</file>

<file path=xl/sharedStrings.xml><?xml version="1.0" encoding="utf-8"?>
<sst xmlns="http://schemas.openxmlformats.org/spreadsheetml/2006/main" count="499" uniqueCount="190">
  <si>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</si>
  <si>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</si>
  <si>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</si>
  <si>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</si>
  <si>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</si>
  <si>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</si>
  <si>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</si>
  <si>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</si>
  <si>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</si>
  <si>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 xml:space="preserve">Gạo nếp </t>
  </si>
  <si>
    <t>Chả thịt</t>
  </si>
  <si>
    <t>Bao tay</t>
  </si>
  <si>
    <t>T1</t>
  </si>
  <si>
    <t>T2</t>
  </si>
  <si>
    <t>T3</t>
  </si>
  <si>
    <t>T4</t>
  </si>
  <si>
    <t>T5</t>
  </si>
  <si>
    <t>Dồng nghiêp USG CMTX</t>
  </si>
  <si>
    <t>Chị Dieu Huyen CM T01</t>
  </si>
  <si>
    <t>Tháng 2 nhóm không thực hiện chương trình</t>
  </si>
  <si>
    <t>Chị Dieu Huyen CM T03</t>
  </si>
  <si>
    <t>Dầu ăn</t>
  </si>
  <si>
    <t>Bột ngọt</t>
  </si>
  <si>
    <t>Trứng Vịt</t>
  </si>
  <si>
    <t>BÁO CÁO THU, CHI CHƯƠNG TRÌNH  THỨ 7 YÊU THƯƠNG - HÀ TĨNH THÁNG 4/2023</t>
  </si>
  <si>
    <t>Gạo</t>
  </si>
  <si>
    <t>Bí đỏ</t>
  </si>
  <si>
    <t>Cà rốt</t>
  </si>
  <si>
    <t>Hạt nêm</t>
  </si>
  <si>
    <t>Thịt xay</t>
  </si>
  <si>
    <t xml:space="preserve">Hạt nêm </t>
  </si>
  <si>
    <t>Hộp xốp</t>
  </si>
  <si>
    <t xml:space="preserve">Hộp xốp </t>
  </si>
  <si>
    <t xml:space="preserve">Trứng Vịt </t>
  </si>
  <si>
    <t>Vòng giun</t>
  </si>
  <si>
    <t xml:space="preserve">Bao tay </t>
  </si>
  <si>
    <t xml:space="preserve">Trứng vịt </t>
  </si>
  <si>
    <t xml:space="preserve">Dầu ăn </t>
  </si>
  <si>
    <t xml:space="preserve">Hành ngò </t>
  </si>
  <si>
    <t xml:space="preserve">Bột ngọt </t>
  </si>
  <si>
    <t>Chị Thao Anh</t>
  </si>
  <si>
    <t>Chị Diệu Huyền</t>
  </si>
  <si>
    <t xml:space="preserve">Gạo </t>
  </si>
  <si>
    <t xml:space="preserve">Hành Ngò </t>
  </si>
  <si>
    <t>Thay gas</t>
  </si>
  <si>
    <t xml:space="preserve">Khẩu trang </t>
  </si>
  <si>
    <t>Gạo nếp</t>
  </si>
  <si>
    <t>Trứng vịt</t>
  </si>
  <si>
    <t>BÁO CÁO THU, CHI CHƯƠNG TRÌNH  THỨ 7 YÊU THƯƠNG - HÀ TĨNH THÁNG 1/2024</t>
  </si>
  <si>
    <t>02/01/2024</t>
  </si>
  <si>
    <t>11/01/2024</t>
  </si>
  <si>
    <t>15/01/2024</t>
  </si>
  <si>
    <t>Anh Lê Hữu Phúc</t>
  </si>
  <si>
    <t>Tồn đầu tháng 01/2024</t>
  </si>
  <si>
    <t>Tuần 1 (06/1)</t>
  </si>
  <si>
    <t>Tuần 2 (13/1)</t>
  </si>
  <si>
    <t>Tuần 3( 20/1)</t>
  </si>
  <si>
    <t>Tuần 4 (27/1)</t>
  </si>
  <si>
    <t>găng tay cao su</t>
  </si>
  <si>
    <t>Tổng tháng 1/2024</t>
  </si>
  <si>
    <t>Tồn cuối tháng 1/2024</t>
  </si>
  <si>
    <t>BÁO CÁO THU, CHI CHƯƠNG TRÌNH  THỨ 7 YÊU THƯƠNG - HÀ TĨNH THÁNG 2/2024</t>
  </si>
  <si>
    <t>Tồn đầu tháng 02/2024</t>
  </si>
  <si>
    <t>01/02/2024</t>
  </si>
  <si>
    <t>05/02/2024</t>
  </si>
  <si>
    <t>Tổng tháng 02/2024</t>
  </si>
  <si>
    <t>Tồn cuối tháng 02/2024</t>
  </si>
  <si>
    <t>Tồn đầu tháng 03/2024</t>
  </si>
  <si>
    <t>01/03/2024</t>
  </si>
  <si>
    <t xml:space="preserve">Chả Thịt </t>
  </si>
  <si>
    <t>Dầu rửa bát</t>
  </si>
  <si>
    <t xml:space="preserve">Băng dán </t>
  </si>
  <si>
    <t xml:space="preserve">                 2,5</t>
  </si>
  <si>
    <t>Tuần 1 (02/03)</t>
  </si>
  <si>
    <t>Tuần 2 (09/03)</t>
  </si>
  <si>
    <t>2,5</t>
  </si>
  <si>
    <t xml:space="preserve">                3,5</t>
  </si>
  <si>
    <t>Tuần 3( 16/3)</t>
  </si>
  <si>
    <t>Tuần 4( 23/3)</t>
  </si>
  <si>
    <t xml:space="preserve">Bột Ngọt </t>
  </si>
  <si>
    <t xml:space="preserve">Khẩu Trang </t>
  </si>
  <si>
    <t>Thay Gas</t>
  </si>
  <si>
    <t xml:space="preserve">                 3,5</t>
  </si>
  <si>
    <t xml:space="preserve">Tuần 5 (30/3) </t>
  </si>
  <si>
    <t xml:space="preserve">Bao Đựng </t>
  </si>
  <si>
    <t>Tổng tháng 03/2024</t>
  </si>
  <si>
    <t>Tồn cuối tháng 03/2024</t>
  </si>
  <si>
    <t>BÁO CÁO THU, CHI CHƯƠNG TRÌNH  THỨ 7 YÊU THƯƠNG - HÀ TĨNH THÁNG 4/2024</t>
  </si>
  <si>
    <t>Tồn đầu tháng 04/2024</t>
  </si>
  <si>
    <t>02/04/2024</t>
  </si>
  <si>
    <t>19/04/2024</t>
  </si>
  <si>
    <t>Chị Diệu Huyền CMTX</t>
  </si>
  <si>
    <t>Chị Trần Lan Hương CMKTX</t>
  </si>
  <si>
    <t>Tuần 1 (06/04)</t>
  </si>
  <si>
    <t>Hành Ngò</t>
  </si>
  <si>
    <t>Tuần 2 (13/04)</t>
  </si>
  <si>
    <t>Tuần 3 (20/04)</t>
  </si>
  <si>
    <t xml:space="preserve">Hộp xộp </t>
  </si>
  <si>
    <t xml:space="preserve">Thay Ga </t>
  </si>
  <si>
    <t xml:space="preserve">                           3,5</t>
  </si>
  <si>
    <t>BÁO CÁO THU, CHI CHƯƠNG TRÌNH  THỨ 7 YÊU THƯƠNG - HÀ TĨNH THÁNG 5/2024</t>
  </si>
  <si>
    <t>Tồn đầu tháng 05/2024</t>
  </si>
  <si>
    <t>Tổng tháng 04/2024</t>
  </si>
  <si>
    <t>Tồn cuối tháng 04/2024</t>
  </si>
  <si>
    <t>08/05/2024</t>
  </si>
  <si>
    <t>Tuần 1 (04/05)</t>
  </si>
  <si>
    <t>Đậu xanh</t>
  </si>
  <si>
    <t>cà rốt</t>
  </si>
  <si>
    <t>Nươc mắm</t>
  </si>
  <si>
    <t>khăn lau</t>
  </si>
  <si>
    <t>bao tay+khẩu trang</t>
  </si>
  <si>
    <t>Tuần 2 (11/05)</t>
  </si>
  <si>
    <t>Tuần 3 (18/05)</t>
  </si>
  <si>
    <t>thịt xay</t>
  </si>
  <si>
    <t>Bôtj canh</t>
  </si>
  <si>
    <t>Hành tím+ hành ngò</t>
  </si>
  <si>
    <t>Tuần 4 (25/05)</t>
  </si>
  <si>
    <t>hành ngò+hành tím</t>
  </si>
  <si>
    <t>dầu ăn</t>
  </si>
  <si>
    <t>Bình ga</t>
  </si>
  <si>
    <t>Tổng tháng 05/2024</t>
  </si>
  <si>
    <t>Tồn cuối tháng 05/2024</t>
  </si>
  <si>
    <t>BÁO CÁO THU, CHI CHƯƠNG TRÌNH  THỨ 7 YÊU THƯƠNG - HÀ TĨNH THÁNG 6/2024</t>
  </si>
  <si>
    <t>Tồn đầu tháng 06/2024</t>
  </si>
  <si>
    <t>Hành+ngò+hành tím</t>
  </si>
  <si>
    <t>bột canh</t>
  </si>
  <si>
    <t>hạt nêm</t>
  </si>
  <si>
    <t>Tuần 1 (01/06)</t>
  </si>
  <si>
    <t>Tuần 2 (08/06)</t>
  </si>
  <si>
    <t>gạo</t>
  </si>
  <si>
    <t xml:space="preserve">Nước mắm </t>
  </si>
  <si>
    <t>Khẩu trang</t>
  </si>
  <si>
    <t>Tuần 3 (15/06)</t>
  </si>
  <si>
    <t>Tuần 4 (22/06)</t>
  </si>
  <si>
    <t>Tuần 5 (29/06)</t>
  </si>
  <si>
    <t>02/06/2024</t>
  </si>
  <si>
    <t>07/06/2024</t>
  </si>
  <si>
    <t>08/06/2024</t>
  </si>
  <si>
    <t>TTAN Tri thức Vàng</t>
  </si>
  <si>
    <t>12/06/2024</t>
  </si>
  <si>
    <t>Quỹ nồi cháo Miền Nam</t>
  </si>
  <si>
    <t>Tổng tháng 06/2024</t>
  </si>
  <si>
    <t>Tồn cuối tháng 06/2024</t>
  </si>
  <si>
    <t>BÁO CÁO THU, CHI CHƯƠNG TRÌNH  THỨ 7 YÊU THƯƠNG - HÀ TĨNH THÁNG 7/2024</t>
  </si>
  <si>
    <t>Hành tím+hành ngò</t>
  </si>
  <si>
    <t>Bột canh</t>
  </si>
  <si>
    <t>Bọt ngọt</t>
  </si>
  <si>
    <t>Nước mắm</t>
  </si>
  <si>
    <t>Tuần 1 (06/07)</t>
  </si>
  <si>
    <t>Tuần 2 (13/07)</t>
  </si>
  <si>
    <t>Tuần 3 (20/07)</t>
  </si>
  <si>
    <t>Tuần 4 (27/07)</t>
  </si>
  <si>
    <t>02/07/2024</t>
  </si>
  <si>
    <t>08/07/2024</t>
  </si>
  <si>
    <t>Tổng tháng 07/2024</t>
  </si>
  <si>
    <t>Tồn cuối tháng 07/2024</t>
  </si>
  <si>
    <t>BÁO CÁO THU, CHI CHƯƠNG TRÌNH  THỨ 7 YÊU THƯƠNG - HÀ TĨNH THÁNG 8/2024</t>
  </si>
  <si>
    <t>Tồn đầu tháng 08/2024</t>
  </si>
  <si>
    <t>Tổng tháng 08/2024</t>
  </si>
  <si>
    <t>Tồn cuối tháng 08/2024</t>
  </si>
  <si>
    <t>Tuần 1 (03/08)</t>
  </si>
  <si>
    <t>Tuần 2 (10/08)</t>
  </si>
  <si>
    <t>Cọ Nồi</t>
  </si>
  <si>
    <t>Rá nhôm to</t>
  </si>
  <si>
    <t>Tuần 3 (24/08)</t>
  </si>
  <si>
    <t>06/08/2024</t>
  </si>
  <si>
    <t>07/08/2024</t>
  </si>
  <si>
    <t>Tồn đầu tháng 07/2024</t>
  </si>
  <si>
    <t>BÁO CÁO THU, CHI CHƯƠNG TRÌNH  THỨ 7 YÊU THƯƠNG - HÀ TĨNH THÁNG 9/2024</t>
  </si>
  <si>
    <t>Tồn đầu tháng 09/2024</t>
  </si>
  <si>
    <t>04/09/2024</t>
  </si>
  <si>
    <t>Gaọ nếp</t>
  </si>
  <si>
    <t>chả thịt</t>
  </si>
  <si>
    <t>Hộp đựng xôi</t>
  </si>
  <si>
    <t>túi bóng</t>
  </si>
  <si>
    <t>Dây thun</t>
  </si>
  <si>
    <t>Tuần 1 (07/09)</t>
  </si>
  <si>
    <t>Kg</t>
  </si>
  <si>
    <t>Hộp</t>
  </si>
  <si>
    <t>Dây</t>
  </si>
  <si>
    <t>Bao</t>
  </si>
  <si>
    <t xml:space="preserve">Trứng </t>
  </si>
  <si>
    <t>Hành lá</t>
  </si>
  <si>
    <t>Tuần 2 (14/09)</t>
  </si>
  <si>
    <t>bột ngọt</t>
  </si>
  <si>
    <t>bao tay</t>
  </si>
  <si>
    <t>Tuần 3 (21/09)</t>
  </si>
  <si>
    <t>Tuần 4 (28/09)</t>
  </si>
  <si>
    <t>Tổng tháng 09/2024</t>
  </si>
  <si>
    <t>Tồn cuối tháng 09/2024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</si>
</sst>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64" formatCode="[$-1010000]d/m/yyyy;@"/>
    <numFmt numFmtId="165" formatCode="_-* #,##0.00\ _₫_-;\-* #,##0.00\ _₫_-;_-* &quot;-&quot;??\ _₫_-;_-@_-"/>
    <numFmt numFmtId="166" formatCode="_-* #,##0\ _₫_-;\-* #,##0\ _₫_-;_-* &quot;-&quot;??\ _₫_-;_-@_-"/>
    <numFmt numFmtId="167" formatCode="[$-101042A]d\ mmmm\ yyyy;@"/>
    <numFmt numFmtId="168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b/>
      <sz val="12"/>
      <color indexed="8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name val="Times New Roman"/>
      <family val="1"/>
      <charset val="163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5" fontId="7" fillId="0" borderId="0" applyFont="0" applyFill="0" applyBorder="0" applyAlignment="0" applyProtection="0"/>
  </cellStyleXfs>
  <cellXfs count="55">
    <xf numFmtId="0" fontId="0" fillId="0" borderId="0" xfId="0"/>
    <xf numFmtId="164" fontId="6" fillId="0" borderId="4" xfId="2" applyNumberFormat="1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167" fontId="6" fillId="3" borderId="4" xfId="2" applyNumberFormat="1" applyFont="1" applyFill="1" applyBorder="1" applyAlignment="1">
      <alignment horizontal="center" vertical="center"/>
    </xf>
    <xf numFmtId="166" fontId="6" fillId="3" borderId="4" xfId="3" applyNumberFormat="1" applyFont="1" applyFill="1" applyBorder="1" applyAlignment="1">
      <alignment horizontal="center" vertical="center"/>
    </xf>
    <xf numFmtId="166" fontId="6" fillId="4" borderId="4" xfId="3" applyNumberFormat="1" applyFont="1" applyFill="1" applyBorder="1" applyAlignment="1">
      <alignment vertical="center"/>
    </xf>
    <xf numFmtId="167" fontId="8" fillId="5" borderId="4" xfId="2" quotePrefix="1" applyNumberFormat="1" applyFont="1" applyFill="1" applyBorder="1" applyAlignment="1">
      <alignment horizontal="center" vertical="center"/>
    </xf>
    <xf numFmtId="0" fontId="9" fillId="0" borderId="4" xfId="0" applyFont="1" applyBorder="1"/>
    <xf numFmtId="167" fontId="8" fillId="5" borderId="4" xfId="2" applyNumberFormat="1" applyFont="1" applyFill="1" applyBorder="1" applyAlignment="1">
      <alignment horizontal="center" vertical="center"/>
    </xf>
    <xf numFmtId="166" fontId="8" fillId="5" borderId="4" xfId="3" applyNumberFormat="1" applyFont="1" applyFill="1" applyBorder="1" applyAlignment="1">
      <alignment horizontal="center" vertical="center"/>
    </xf>
    <xf numFmtId="166" fontId="6" fillId="5" borderId="4" xfId="3" applyNumberFormat="1" applyFont="1" applyFill="1" applyBorder="1" applyAlignment="1">
      <alignment vertical="center"/>
    </xf>
    <xf numFmtId="166" fontId="9" fillId="0" borderId="4" xfId="3" applyNumberFormat="1" applyFont="1" applyBorder="1"/>
    <xf numFmtId="164" fontId="6" fillId="6" borderId="4" xfId="2" quotePrefix="1" applyNumberFormat="1" applyFont="1" applyFill="1" applyBorder="1" applyAlignment="1">
      <alignment horizontal="center" vertical="center"/>
    </xf>
    <xf numFmtId="166" fontId="0" fillId="0" borderId="0" xfId="0" applyNumberFormat="1"/>
    <xf numFmtId="0" fontId="3" fillId="7" borderId="4" xfId="0" applyFont="1" applyFill="1" applyBorder="1"/>
    <xf numFmtId="166" fontId="3" fillId="7" borderId="4" xfId="0" applyNumberFormat="1" applyFont="1" applyFill="1" applyBorder="1"/>
    <xf numFmtId="0" fontId="2" fillId="5" borderId="0" xfId="0" applyFont="1" applyFill="1" applyBorder="1"/>
    <xf numFmtId="166" fontId="2" fillId="5" borderId="0" xfId="0" applyNumberFormat="1" applyFont="1" applyFill="1" applyBorder="1"/>
    <xf numFmtId="166" fontId="9" fillId="0" borderId="4" xfId="3" applyNumberFormat="1" applyFont="1" applyBorder="1" applyAlignment="1">
      <alignment horizontal="center"/>
    </xf>
    <xf numFmtId="164" fontId="10" fillId="0" borderId="4" xfId="2" applyNumberFormat="1" applyFont="1" applyBorder="1" applyAlignment="1">
      <alignment horizontal="center" vertical="center"/>
    </xf>
    <xf numFmtId="168" fontId="10" fillId="0" borderId="4" xfId="1" applyNumberFormat="1" applyFont="1" applyBorder="1" applyAlignment="1">
      <alignment horizontal="center" vertical="center"/>
    </xf>
    <xf numFmtId="166" fontId="10" fillId="0" borderId="4" xfId="3" applyNumberFormat="1" applyFont="1" applyBorder="1" applyAlignment="1">
      <alignment vertical="center"/>
    </xf>
    <xf numFmtId="164" fontId="10" fillId="0" borderId="2" xfId="2" applyNumberFormat="1" applyFont="1" applyBorder="1" applyAlignment="1">
      <alignment horizontal="center" vertical="center"/>
    </xf>
    <xf numFmtId="168" fontId="10" fillId="0" borderId="2" xfId="1" applyNumberFormat="1" applyFont="1" applyBorder="1" applyAlignment="1">
      <alignment horizontal="center" vertical="center"/>
    </xf>
    <xf numFmtId="0" fontId="11" fillId="0" borderId="4" xfId="0" applyFont="1" applyBorder="1"/>
    <xf numFmtId="168" fontId="11" fillId="0" borderId="4" xfId="1" applyNumberFormat="1" applyFont="1" applyBorder="1"/>
    <xf numFmtId="166" fontId="12" fillId="6" borderId="4" xfId="3" applyNumberFormat="1" applyFont="1" applyFill="1" applyBorder="1" applyAlignment="1">
      <alignment horizontal="center" vertical="center"/>
    </xf>
    <xf numFmtId="166" fontId="12" fillId="6" borderId="4" xfId="3" applyNumberFormat="1" applyFont="1" applyFill="1" applyBorder="1" applyAlignment="1">
      <alignment horizontal="center"/>
    </xf>
    <xf numFmtId="166" fontId="6" fillId="0" borderId="4" xfId="3" applyNumberFormat="1" applyFont="1" applyBorder="1" applyAlignment="1">
      <alignment horizontal="center" vertical="center"/>
    </xf>
    <xf numFmtId="164" fontId="6" fillId="5" borderId="4" xfId="2" quotePrefix="1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0" fontId="0" fillId="0" borderId="4" xfId="0" applyBorder="1"/>
    <xf numFmtId="3" fontId="0" fillId="0" borderId="4" xfId="0" applyNumberFormat="1" applyBorder="1"/>
    <xf numFmtId="168" fontId="0" fillId="0" borderId="4" xfId="1" applyNumberFormat="1" applyFont="1" applyBorder="1"/>
    <xf numFmtId="168" fontId="0" fillId="0" borderId="0" xfId="1" applyNumberFormat="1" applyFont="1"/>
    <xf numFmtId="0" fontId="0" fillId="0" borderId="4" xfId="0" applyBorder="1" applyAlignment="1">
      <alignment horizontal="right"/>
    </xf>
    <xf numFmtId="0" fontId="0" fillId="0" borderId="4" xfId="0" quotePrefix="1" applyBorder="1"/>
    <xf numFmtId="166" fontId="3" fillId="9" borderId="0" xfId="0" applyNumberFormat="1" applyFont="1" applyFill="1"/>
    <xf numFmtId="0" fontId="0" fillId="0" borderId="4" xfId="1" applyNumberFormat="1" applyFont="1" applyBorder="1"/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41" fontId="0" fillId="0" borderId="4" xfId="0" applyNumberFormat="1" applyBorder="1"/>
    <xf numFmtId="164" fontId="5" fillId="2" borderId="1" xfId="2" applyNumberFormat="1" applyFont="1" applyFill="1" applyBorder="1" applyAlignment="1">
      <alignment horizontal="center" vertical="center"/>
    </xf>
    <xf numFmtId="164" fontId="5" fillId="2" borderId="2" xfId="2" applyNumberFormat="1" applyFont="1" applyFill="1" applyBorder="1" applyAlignment="1">
      <alignment horizontal="center" vertical="center"/>
    </xf>
    <xf numFmtId="164" fontId="5" fillId="2" borderId="3" xfId="2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10" fillId="8" borderId="5" xfId="3" applyNumberFormat="1" applyFont="1" applyFill="1" applyBorder="1" applyAlignment="1">
      <alignment horizontal="center" vertical="center"/>
    </xf>
    <xf numFmtId="166" fontId="10" fillId="8" borderId="6" xfId="3" applyNumberFormat="1" applyFont="1" applyFill="1" applyBorder="1" applyAlignment="1">
      <alignment horizontal="center" vertical="center"/>
    </xf>
    <xf numFmtId="166" fontId="10" fillId="9" borderId="5" xfId="3" applyNumberFormat="1" applyFont="1" applyFill="1" applyBorder="1" applyAlignment="1">
      <alignment horizontal="center" vertical="center"/>
    </xf>
    <xf numFmtId="166" fontId="10" fillId="9" borderId="6" xfId="3" applyNumberFormat="1" applyFont="1" applyFill="1" applyBorder="1" applyAlignment="1">
      <alignment horizontal="center" vertical="center"/>
    </xf>
    <xf numFmtId="164" fontId="10" fillId="0" borderId="1" xfId="2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/>
    </xf>
    <xf numFmtId="166" fontId="10" fillId="10" borderId="1" xfId="3" applyNumberFormat="1" applyFont="1" applyFill="1" applyBorder="1" applyAlignment="1">
      <alignment horizontal="center" vertical="center"/>
    </xf>
    <xf numFmtId="166" fontId="10" fillId="10" borderId="3" xfId="3" applyNumberFormat="1" applyFont="1" applyFill="1" applyBorder="1" applyAlignment="1">
      <alignment horizontal="center" vertical="center"/>
    </xf>
  </cellXfs>
  <cellStyles count="4">
    <cellStyle name="Comma" xfId="1" builtinId="3"/>
    <cellStyle name="Comma 3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13" workbookViewId="0">
      <selection activeCell="H4" sqref="H4"/>
    </sheetView>
  </sheetViews>
  <sheetFormatPr defaultRowHeight="15" x14ac:dyDescent="0.25"/>
  <cols>
    <col min="1" max="1" width="23" bestFit="1" customWidth="1"/>
    <col min="2" max="2" width="23.42578125" bestFit="1" customWidth="1"/>
    <col min="5" max="5" width="13.7109375" bestFit="1" customWidth="1"/>
    <col min="6" max="6" width="14.570312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3" t="s">
        <v>48</v>
      </c>
      <c r="B1" s="44"/>
      <c r="C1" s="44"/>
      <c r="D1" s="44"/>
      <c r="E1" s="44"/>
      <c r="F1" s="44"/>
      <c r="G1" s="44"/>
      <c r="H1" s="45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6" t="s">
        <v>4</v>
      </c>
      <c r="F2" s="46"/>
      <c r="G2" s="28" t="s">
        <v>5</v>
      </c>
      <c r="H2" s="28" t="s">
        <v>6</v>
      </c>
    </row>
    <row r="3" spans="1:11" ht="15.75" x14ac:dyDescent="0.25">
      <c r="A3" s="1"/>
      <c r="B3" s="2"/>
      <c r="C3" s="2"/>
      <c r="D3" s="2"/>
      <c r="E3" s="28" t="s">
        <v>7</v>
      </c>
      <c r="F3" s="28" t="s">
        <v>8</v>
      </c>
      <c r="G3" s="28"/>
      <c r="H3" s="28"/>
    </row>
    <row r="4" spans="1:11" ht="15.75" x14ac:dyDescent="0.25">
      <c r="A4" s="3" t="s">
        <v>53</v>
      </c>
      <c r="B4" s="3"/>
      <c r="C4" s="3"/>
      <c r="D4" s="3"/>
      <c r="E4" s="4"/>
      <c r="F4" s="4"/>
      <c r="G4" s="4"/>
      <c r="H4" s="5">
        <v>10240496</v>
      </c>
    </row>
    <row r="5" spans="1:11" ht="15.75" x14ac:dyDescent="0.25">
      <c r="A5" s="6" t="s">
        <v>49</v>
      </c>
      <c r="B5" s="7" t="s">
        <v>17</v>
      </c>
      <c r="C5" s="8"/>
      <c r="D5" s="8"/>
      <c r="E5" s="9">
        <v>2500000</v>
      </c>
      <c r="F5" s="9"/>
      <c r="G5" s="9"/>
      <c r="H5" s="5">
        <f>H4+E5+F5</f>
        <v>12740496</v>
      </c>
    </row>
    <row r="6" spans="1:11" ht="15.75" x14ac:dyDescent="0.25">
      <c r="A6" s="6" t="s">
        <v>50</v>
      </c>
      <c r="B6" s="7" t="s">
        <v>40</v>
      </c>
      <c r="C6" s="8"/>
      <c r="D6" s="8"/>
      <c r="E6" s="9"/>
      <c r="F6" s="9">
        <v>200000</v>
      </c>
      <c r="G6" s="9"/>
      <c r="H6" s="5">
        <f t="shared" ref="H6:H8" si="0">H5+E6+F6</f>
        <v>12940496</v>
      </c>
    </row>
    <row r="7" spans="1:11" ht="15.75" x14ac:dyDescent="0.25">
      <c r="A7" s="6" t="s">
        <v>51</v>
      </c>
      <c r="B7" s="7" t="s">
        <v>41</v>
      </c>
      <c r="C7" s="8"/>
      <c r="D7" s="8"/>
      <c r="E7" s="9">
        <v>500000</v>
      </c>
      <c r="F7" s="9"/>
      <c r="G7" s="9"/>
      <c r="H7" s="5">
        <f t="shared" si="0"/>
        <v>13440496</v>
      </c>
    </row>
    <row r="8" spans="1:11" ht="15.75" x14ac:dyDescent="0.25">
      <c r="A8" s="6" t="s">
        <v>51</v>
      </c>
      <c r="B8" s="7" t="s">
        <v>52</v>
      </c>
      <c r="C8" s="8"/>
      <c r="D8" s="8"/>
      <c r="E8" s="9"/>
      <c r="F8" s="9">
        <v>3000</v>
      </c>
      <c r="G8" s="9"/>
      <c r="H8" s="5">
        <f t="shared" si="0"/>
        <v>13443496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13443496</v>
      </c>
    </row>
    <row r="10" spans="1:11" ht="15.75" x14ac:dyDescent="0.25">
      <c r="A10" s="29" t="s">
        <v>54</v>
      </c>
      <c r="B10" s="31" t="s">
        <v>9</v>
      </c>
      <c r="C10" s="31">
        <v>100</v>
      </c>
      <c r="D10" s="33">
        <v>16500</v>
      </c>
      <c r="E10" s="26"/>
      <c r="F10" s="26"/>
      <c r="G10" s="11">
        <f>C10*D10</f>
        <v>1650000</v>
      </c>
      <c r="H10" s="10">
        <f t="shared" si="1"/>
        <v>11793496</v>
      </c>
    </row>
    <row r="11" spans="1:11" ht="15.75" x14ac:dyDescent="0.25">
      <c r="A11" s="12"/>
      <c r="B11" s="31" t="s">
        <v>47</v>
      </c>
      <c r="C11" s="31">
        <v>50</v>
      </c>
      <c r="D11" s="33">
        <v>3800</v>
      </c>
      <c r="E11" s="26"/>
      <c r="F11" s="26"/>
      <c r="G11" s="11">
        <f t="shared" ref="G11:G24" si="2">C11*D11</f>
        <v>190000</v>
      </c>
      <c r="H11" s="10">
        <f t="shared" si="1"/>
        <v>11603496</v>
      </c>
      <c r="I11" s="13"/>
    </row>
    <row r="12" spans="1:11" ht="15.75" x14ac:dyDescent="0.25">
      <c r="A12" s="12"/>
      <c r="B12" s="31" t="s">
        <v>32</v>
      </c>
      <c r="C12" s="31">
        <v>3</v>
      </c>
      <c r="D12" s="33">
        <v>35000</v>
      </c>
      <c r="E12" s="26"/>
      <c r="F12" s="26"/>
      <c r="G12" s="11">
        <f t="shared" si="2"/>
        <v>105000</v>
      </c>
      <c r="H12" s="10">
        <f t="shared" si="1"/>
        <v>11498496</v>
      </c>
    </row>
    <row r="13" spans="1:11" ht="15.75" x14ac:dyDescent="0.25">
      <c r="A13" s="12"/>
      <c r="B13" s="31" t="s">
        <v>10</v>
      </c>
      <c r="C13" s="31">
        <v>3.5</v>
      </c>
      <c r="D13" s="33">
        <v>120000</v>
      </c>
      <c r="E13" s="26"/>
      <c r="F13" s="26"/>
      <c r="G13" s="11">
        <f t="shared" si="2"/>
        <v>420000</v>
      </c>
      <c r="H13" s="10">
        <f t="shared" si="1"/>
        <v>11078496</v>
      </c>
    </row>
    <row r="14" spans="1:11" ht="15.75" x14ac:dyDescent="0.25">
      <c r="A14" s="12"/>
      <c r="B14" s="31" t="s">
        <v>38</v>
      </c>
      <c r="C14" s="31">
        <v>1</v>
      </c>
      <c r="D14" s="33">
        <v>15000</v>
      </c>
      <c r="E14" s="26"/>
      <c r="F14" s="26"/>
      <c r="G14" s="11">
        <f t="shared" si="2"/>
        <v>15000</v>
      </c>
      <c r="H14" s="10">
        <f t="shared" si="1"/>
        <v>11063496</v>
      </c>
    </row>
    <row r="15" spans="1:11" ht="15.75" x14ac:dyDescent="0.25">
      <c r="A15" s="12"/>
      <c r="B15" s="31" t="s">
        <v>37</v>
      </c>
      <c r="C15" s="31">
        <v>1</v>
      </c>
      <c r="D15" s="33">
        <v>33000</v>
      </c>
      <c r="E15" s="26"/>
      <c r="F15" s="26"/>
      <c r="G15" s="11">
        <f t="shared" si="2"/>
        <v>33000</v>
      </c>
      <c r="H15" s="10">
        <f t="shared" si="1"/>
        <v>11030496</v>
      </c>
      <c r="J15" s="14" t="s">
        <v>12</v>
      </c>
      <c r="K15" s="15">
        <f>SUM(G10:G21)</f>
        <v>3103000</v>
      </c>
    </row>
    <row r="16" spans="1:11" ht="15.75" x14ac:dyDescent="0.25">
      <c r="A16" s="12"/>
      <c r="B16" s="31" t="s">
        <v>11</v>
      </c>
      <c r="C16" s="31">
        <v>1</v>
      </c>
      <c r="D16" s="33">
        <v>10000</v>
      </c>
      <c r="E16" s="26"/>
      <c r="F16" s="26"/>
      <c r="G16" s="11">
        <f t="shared" si="2"/>
        <v>10000</v>
      </c>
      <c r="H16" s="10">
        <f t="shared" si="1"/>
        <v>11020496</v>
      </c>
      <c r="J16" s="14" t="s">
        <v>13</v>
      </c>
      <c r="K16" s="15">
        <f>SUM(G18:G24)</f>
        <v>735000</v>
      </c>
    </row>
    <row r="17" spans="1:11" ht="15.75" x14ac:dyDescent="0.25">
      <c r="A17" s="12"/>
      <c r="B17" s="24"/>
      <c r="C17" s="24"/>
      <c r="D17" s="25"/>
      <c r="E17" s="26"/>
      <c r="F17" s="26"/>
      <c r="G17" s="11">
        <f t="shared" si="2"/>
        <v>0</v>
      </c>
      <c r="H17" s="10">
        <f t="shared" si="1"/>
        <v>11020496</v>
      </c>
      <c r="J17" s="14" t="s">
        <v>14</v>
      </c>
      <c r="K17" s="15">
        <f>SUM(G26:G34)</f>
        <v>1078000</v>
      </c>
    </row>
    <row r="18" spans="1:11" ht="15.75" x14ac:dyDescent="0.25">
      <c r="A18" s="12" t="s">
        <v>55</v>
      </c>
      <c r="B18" s="31" t="s">
        <v>9</v>
      </c>
      <c r="C18" s="31">
        <v>25</v>
      </c>
      <c r="D18" s="25"/>
      <c r="E18" s="26"/>
      <c r="F18" s="26"/>
      <c r="G18" s="11">
        <f t="shared" si="2"/>
        <v>0</v>
      </c>
      <c r="H18" s="10">
        <f t="shared" si="1"/>
        <v>11020496</v>
      </c>
      <c r="J18" s="14" t="s">
        <v>15</v>
      </c>
      <c r="K18" s="15">
        <f>SUM(G35:G42)</f>
        <v>768000</v>
      </c>
    </row>
    <row r="19" spans="1:11" ht="15.75" x14ac:dyDescent="0.25">
      <c r="A19" s="12"/>
      <c r="B19" s="31" t="s">
        <v>32</v>
      </c>
      <c r="C19" s="31">
        <v>2</v>
      </c>
      <c r="D19" s="33">
        <v>35000</v>
      </c>
      <c r="E19" s="26"/>
      <c r="F19" s="26"/>
      <c r="G19" s="11">
        <f t="shared" si="2"/>
        <v>70000</v>
      </c>
      <c r="H19" s="10">
        <f t="shared" si="1"/>
        <v>10950496</v>
      </c>
      <c r="J19" s="14" t="s">
        <v>16</v>
      </c>
      <c r="K19" s="15"/>
    </row>
    <row r="20" spans="1:11" ht="15.75" x14ac:dyDescent="0.25">
      <c r="A20" s="12"/>
      <c r="B20" s="31" t="s">
        <v>47</v>
      </c>
      <c r="C20" s="31">
        <v>50</v>
      </c>
      <c r="D20" s="33">
        <v>3800</v>
      </c>
      <c r="E20" s="26"/>
      <c r="F20" s="26"/>
      <c r="G20" s="11">
        <f t="shared" si="2"/>
        <v>190000</v>
      </c>
      <c r="H20" s="10">
        <f t="shared" si="1"/>
        <v>10760496</v>
      </c>
      <c r="J20" s="16"/>
      <c r="K20" s="17"/>
    </row>
    <row r="21" spans="1:11" ht="15.75" x14ac:dyDescent="0.25">
      <c r="A21" s="12"/>
      <c r="B21" s="31" t="s">
        <v>10</v>
      </c>
      <c r="C21" s="31">
        <v>3.5</v>
      </c>
      <c r="D21" s="33">
        <v>120000</v>
      </c>
      <c r="E21" s="27"/>
      <c r="F21" s="27"/>
      <c r="G21" s="11">
        <f t="shared" si="2"/>
        <v>420000</v>
      </c>
      <c r="H21" s="10">
        <f t="shared" si="1"/>
        <v>10340496</v>
      </c>
      <c r="J21" s="16"/>
      <c r="K21" s="17"/>
    </row>
    <row r="22" spans="1:11" ht="15.75" x14ac:dyDescent="0.25">
      <c r="A22" s="12"/>
      <c r="B22" s="31" t="s">
        <v>38</v>
      </c>
      <c r="C22" s="31">
        <v>1</v>
      </c>
      <c r="D22" s="33">
        <v>15000</v>
      </c>
      <c r="E22" s="27"/>
      <c r="F22" s="27"/>
      <c r="G22" s="11">
        <f t="shared" si="2"/>
        <v>15000</v>
      </c>
      <c r="H22" s="10"/>
      <c r="J22" s="16"/>
      <c r="K22" s="17"/>
    </row>
    <row r="23" spans="1:11" ht="15.75" x14ac:dyDescent="0.25">
      <c r="A23" s="29"/>
      <c r="B23" s="31" t="s">
        <v>21</v>
      </c>
      <c r="C23" s="31">
        <v>1</v>
      </c>
      <c r="D23" s="33">
        <v>10000</v>
      </c>
      <c r="E23" s="27"/>
      <c r="F23" s="27"/>
      <c r="G23" s="11">
        <f t="shared" si="2"/>
        <v>10000</v>
      </c>
      <c r="H23" s="10">
        <f>H21+E23+F23-G23</f>
        <v>10330496</v>
      </c>
      <c r="J23" s="16"/>
      <c r="K23" s="17"/>
    </row>
    <row r="24" spans="1:11" ht="15.75" x14ac:dyDescent="0.25">
      <c r="A24" s="12"/>
      <c r="B24" s="31" t="s">
        <v>28</v>
      </c>
      <c r="C24" s="31">
        <v>1</v>
      </c>
      <c r="D24" s="33">
        <v>30000</v>
      </c>
      <c r="E24" s="27"/>
      <c r="F24" s="27"/>
      <c r="G24" s="11">
        <f t="shared" si="2"/>
        <v>30000</v>
      </c>
      <c r="H24" s="10">
        <f t="shared" si="1"/>
        <v>10300496</v>
      </c>
      <c r="J24" s="16"/>
      <c r="K24" s="17"/>
    </row>
    <row r="25" spans="1:11" ht="15.75" x14ac:dyDescent="0.25">
      <c r="A25" s="12"/>
      <c r="B25" s="24"/>
      <c r="C25" s="24"/>
      <c r="D25" s="25"/>
      <c r="E25" s="27"/>
      <c r="F25" s="27"/>
      <c r="G25" s="18"/>
      <c r="H25" s="10">
        <f t="shared" si="1"/>
        <v>10300496</v>
      </c>
      <c r="J25" s="16"/>
      <c r="K25" s="17"/>
    </row>
    <row r="26" spans="1:11" ht="15.75" x14ac:dyDescent="0.25">
      <c r="A26" s="12" t="s">
        <v>56</v>
      </c>
      <c r="B26" s="31" t="s">
        <v>9</v>
      </c>
      <c r="C26" s="31">
        <v>25</v>
      </c>
      <c r="D26" s="25"/>
      <c r="E26" s="27"/>
      <c r="F26" s="27"/>
      <c r="G26" s="18"/>
      <c r="H26" s="10">
        <f t="shared" si="1"/>
        <v>10300496</v>
      </c>
      <c r="J26" s="16"/>
      <c r="K26" s="17"/>
    </row>
    <row r="27" spans="1:11" ht="15.75" x14ac:dyDescent="0.25">
      <c r="A27" s="12"/>
      <c r="B27" s="31" t="s">
        <v>32</v>
      </c>
      <c r="C27" s="31">
        <v>2</v>
      </c>
      <c r="D27" s="33">
        <v>35000</v>
      </c>
      <c r="E27" s="27"/>
      <c r="F27" s="27"/>
      <c r="G27" s="18">
        <f>D27*C27</f>
        <v>70000</v>
      </c>
      <c r="H27" s="10">
        <f t="shared" si="1"/>
        <v>10230496</v>
      </c>
      <c r="J27" s="16"/>
      <c r="K27" s="17"/>
    </row>
    <row r="28" spans="1:11" ht="15.75" x14ac:dyDescent="0.25">
      <c r="A28" s="12"/>
      <c r="B28" s="31" t="s">
        <v>47</v>
      </c>
      <c r="C28" s="31">
        <v>50</v>
      </c>
      <c r="D28" s="33">
        <v>3500</v>
      </c>
      <c r="E28" s="27"/>
      <c r="F28" s="27"/>
      <c r="G28" s="18">
        <f t="shared" ref="G28:G35" si="3">D28*C28</f>
        <v>175000</v>
      </c>
      <c r="H28" s="10">
        <f t="shared" si="1"/>
        <v>10055496</v>
      </c>
      <c r="J28" s="16"/>
      <c r="K28" s="17"/>
    </row>
    <row r="29" spans="1:11" ht="15.75" x14ac:dyDescent="0.25">
      <c r="A29" s="12"/>
      <c r="B29" s="31" t="s">
        <v>10</v>
      </c>
      <c r="C29" s="31">
        <v>3.5</v>
      </c>
      <c r="D29" s="33">
        <v>120000</v>
      </c>
      <c r="E29" s="27"/>
      <c r="F29" s="27"/>
      <c r="G29" s="18">
        <f t="shared" si="3"/>
        <v>420000</v>
      </c>
      <c r="H29" s="10"/>
      <c r="J29" s="16"/>
      <c r="K29" s="17"/>
    </row>
    <row r="30" spans="1:11" ht="15.75" x14ac:dyDescent="0.25">
      <c r="A30" s="29"/>
      <c r="B30" s="31" t="s">
        <v>38</v>
      </c>
      <c r="C30" s="31">
        <v>1</v>
      </c>
      <c r="D30" s="33">
        <v>15000</v>
      </c>
      <c r="E30" s="27"/>
      <c r="F30" s="27"/>
      <c r="G30" s="18">
        <f t="shared" si="3"/>
        <v>15000</v>
      </c>
      <c r="H30" s="10">
        <f>H28+E30+F30-G30</f>
        <v>10040496</v>
      </c>
      <c r="J30" s="16"/>
      <c r="K30" s="17"/>
    </row>
    <row r="31" spans="1:11" ht="15.75" x14ac:dyDescent="0.25">
      <c r="A31" s="12"/>
      <c r="B31" s="31" t="s">
        <v>21</v>
      </c>
      <c r="C31" s="31">
        <v>1</v>
      </c>
      <c r="D31" s="33">
        <v>33000</v>
      </c>
      <c r="E31" s="27"/>
      <c r="F31" s="27"/>
      <c r="G31" s="18">
        <f t="shared" si="3"/>
        <v>33000</v>
      </c>
      <c r="H31" s="10">
        <f t="shared" si="1"/>
        <v>10007496</v>
      </c>
      <c r="J31" s="16"/>
      <c r="K31" s="17"/>
    </row>
    <row r="32" spans="1:11" ht="15.75" x14ac:dyDescent="0.25">
      <c r="A32" s="12"/>
      <c r="B32" s="31" t="s">
        <v>28</v>
      </c>
      <c r="C32" s="31">
        <v>1</v>
      </c>
      <c r="D32" s="33">
        <v>25000</v>
      </c>
      <c r="E32" s="27"/>
      <c r="F32" s="27"/>
      <c r="G32" s="18">
        <f t="shared" si="3"/>
        <v>25000</v>
      </c>
      <c r="H32" s="10">
        <f t="shared" si="1"/>
        <v>9982496</v>
      </c>
      <c r="J32" s="16"/>
      <c r="K32" s="17"/>
    </row>
    <row r="33" spans="1:11" ht="15.75" x14ac:dyDescent="0.25">
      <c r="A33" s="12"/>
      <c r="B33" s="31" t="s">
        <v>44</v>
      </c>
      <c r="C33" s="31">
        <v>1</v>
      </c>
      <c r="D33" s="33">
        <v>340000</v>
      </c>
      <c r="E33" s="27"/>
      <c r="F33" s="27"/>
      <c r="G33" s="18">
        <f t="shared" si="3"/>
        <v>340000</v>
      </c>
      <c r="H33" s="10">
        <f t="shared" si="1"/>
        <v>9642496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>
        <f t="shared" si="3"/>
        <v>0</v>
      </c>
      <c r="H34" s="10">
        <f t="shared" si="1"/>
        <v>9642496</v>
      </c>
      <c r="J34" s="16"/>
      <c r="K34" s="17"/>
    </row>
    <row r="35" spans="1:11" ht="15.75" x14ac:dyDescent="0.25">
      <c r="A35" s="12" t="s">
        <v>57</v>
      </c>
      <c r="B35" t="s">
        <v>9</v>
      </c>
      <c r="C35">
        <v>25</v>
      </c>
      <c r="D35" s="25"/>
      <c r="E35" s="27"/>
      <c r="F35" s="27"/>
      <c r="G35" s="18">
        <f t="shared" si="3"/>
        <v>0</v>
      </c>
      <c r="H35" s="10"/>
      <c r="J35" s="16"/>
      <c r="K35" s="17"/>
    </row>
    <row r="36" spans="1:11" ht="15.75" x14ac:dyDescent="0.25">
      <c r="A36" s="29"/>
      <c r="B36" t="s">
        <v>32</v>
      </c>
      <c r="C36">
        <v>2</v>
      </c>
      <c r="D36" s="25"/>
      <c r="E36" s="34">
        <v>35000</v>
      </c>
      <c r="F36" s="27"/>
      <c r="G36" s="18">
        <f>E36*C36</f>
        <v>70000</v>
      </c>
      <c r="H36" s="10">
        <f>H34+E36+F36-G36</f>
        <v>9607496</v>
      </c>
      <c r="J36" s="16"/>
      <c r="K36" s="17"/>
    </row>
    <row r="37" spans="1:11" ht="15.75" x14ac:dyDescent="0.25">
      <c r="A37" s="12"/>
      <c r="B37" t="s">
        <v>47</v>
      </c>
      <c r="C37">
        <v>50</v>
      </c>
      <c r="D37" s="25"/>
      <c r="E37" s="34">
        <v>3500</v>
      </c>
      <c r="F37" s="27"/>
      <c r="G37" s="18">
        <f t="shared" ref="G37:G42" si="4">E37*C37</f>
        <v>175000</v>
      </c>
      <c r="H37" s="10">
        <f t="shared" si="1"/>
        <v>9435996</v>
      </c>
      <c r="J37" s="16"/>
      <c r="K37" s="17"/>
    </row>
    <row r="38" spans="1:11" ht="15.75" x14ac:dyDescent="0.25">
      <c r="A38" s="12"/>
      <c r="B38" t="s">
        <v>10</v>
      </c>
      <c r="C38">
        <v>3.5</v>
      </c>
      <c r="D38" s="25"/>
      <c r="E38" s="34">
        <v>120000</v>
      </c>
      <c r="F38" s="27"/>
      <c r="G38" s="18">
        <f t="shared" si="4"/>
        <v>420000</v>
      </c>
      <c r="H38" s="10">
        <f t="shared" si="1"/>
        <v>9135996</v>
      </c>
      <c r="J38" s="16"/>
      <c r="K38" s="17"/>
    </row>
    <row r="39" spans="1:11" ht="15.75" x14ac:dyDescent="0.25">
      <c r="A39" s="12"/>
      <c r="B39" t="s">
        <v>38</v>
      </c>
      <c r="C39">
        <v>1</v>
      </c>
      <c r="D39" s="25"/>
      <c r="E39" s="34">
        <v>15000</v>
      </c>
      <c r="F39" s="27"/>
      <c r="G39" s="18">
        <f t="shared" si="4"/>
        <v>15000</v>
      </c>
      <c r="H39" s="10">
        <f t="shared" si="1"/>
        <v>9135996</v>
      </c>
      <c r="J39" s="16"/>
      <c r="K39" s="17"/>
    </row>
    <row r="40" spans="1:11" ht="15.75" x14ac:dyDescent="0.25">
      <c r="A40" s="12"/>
      <c r="B40" t="s">
        <v>21</v>
      </c>
      <c r="C40">
        <v>1</v>
      </c>
      <c r="D40" s="25"/>
      <c r="E40" s="34">
        <v>33000</v>
      </c>
      <c r="F40" s="27"/>
      <c r="G40" s="18">
        <f t="shared" si="4"/>
        <v>33000</v>
      </c>
      <c r="H40" s="10">
        <f t="shared" si="1"/>
        <v>9135996</v>
      </c>
      <c r="J40" s="16"/>
      <c r="K40" s="17"/>
    </row>
    <row r="41" spans="1:11" ht="15.75" x14ac:dyDescent="0.25">
      <c r="A41" s="12"/>
      <c r="B41" t="s">
        <v>58</v>
      </c>
      <c r="C41">
        <v>1</v>
      </c>
      <c r="D41" s="25"/>
      <c r="E41" s="34">
        <v>25000</v>
      </c>
      <c r="F41" s="27"/>
      <c r="G41" s="18">
        <f t="shared" si="4"/>
        <v>25000</v>
      </c>
      <c r="H41" s="10">
        <f t="shared" si="1"/>
        <v>9135996</v>
      </c>
      <c r="J41" s="16"/>
      <c r="K41" s="17"/>
    </row>
    <row r="42" spans="1:11" ht="15.75" x14ac:dyDescent="0.25">
      <c r="A42" s="12"/>
      <c r="B42" t="s">
        <v>34</v>
      </c>
      <c r="C42">
        <v>1</v>
      </c>
      <c r="D42" s="25"/>
      <c r="E42" s="34">
        <v>30000</v>
      </c>
      <c r="F42" s="27"/>
      <c r="G42" s="18">
        <f t="shared" si="4"/>
        <v>30000</v>
      </c>
      <c r="H42" s="10">
        <f t="shared" si="1"/>
        <v>9135996</v>
      </c>
      <c r="J42" s="16"/>
      <c r="K42" s="17"/>
    </row>
    <row r="43" spans="1:11" ht="15.75" x14ac:dyDescent="0.25">
      <c r="A43" s="12"/>
      <c r="B43" s="24"/>
      <c r="C43" s="24"/>
      <c r="D43" s="25"/>
      <c r="F43" s="27"/>
      <c r="G43" s="18"/>
      <c r="H43" s="10">
        <f t="shared" si="1"/>
        <v>9135996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9135996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9135996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9135996</v>
      </c>
      <c r="J46" s="16"/>
      <c r="K46" s="17"/>
    </row>
    <row r="47" spans="1:11" ht="15.75" x14ac:dyDescent="0.25">
      <c r="A47" s="19" t="s">
        <v>59</v>
      </c>
      <c r="B47" s="19"/>
      <c r="C47" s="19"/>
      <c r="D47" s="20"/>
      <c r="E47" s="21">
        <f>SUM(E5:E21)</f>
        <v>3000000</v>
      </c>
      <c r="F47" s="21">
        <f>SUM(F5:F21)</f>
        <v>203000</v>
      </c>
      <c r="G47" s="47">
        <f>SUM(G5:G46)</f>
        <v>5004000</v>
      </c>
      <c r="H47" s="49">
        <f>H4+E48-G47</f>
        <v>8439496</v>
      </c>
    </row>
    <row r="48" spans="1:11" ht="15.75" x14ac:dyDescent="0.25">
      <c r="A48" s="51" t="s">
        <v>60</v>
      </c>
      <c r="B48" s="52"/>
      <c r="C48" s="22"/>
      <c r="D48" s="23"/>
      <c r="E48" s="53">
        <f>E47+F47</f>
        <v>3203000</v>
      </c>
      <c r="F48" s="54"/>
      <c r="G48" s="48"/>
      <c r="H48" s="50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7" workbookViewId="0">
      <selection activeCell="H4" sqref="H4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9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3" t="s">
        <v>61</v>
      </c>
      <c r="B1" s="44"/>
      <c r="C1" s="44"/>
      <c r="D1" s="44"/>
      <c r="E1" s="44"/>
      <c r="F1" s="44"/>
      <c r="G1" s="44"/>
      <c r="H1" s="45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6" t="s">
        <v>4</v>
      </c>
      <c r="F2" s="46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62</v>
      </c>
      <c r="B4" s="3"/>
      <c r="C4" s="3"/>
      <c r="D4" s="3"/>
      <c r="E4" s="4"/>
      <c r="F4" s="4"/>
      <c r="G4" s="4"/>
      <c r="H4" s="5">
        <v>8439496</v>
      </c>
    </row>
    <row r="5" spans="1:11" ht="15.75" x14ac:dyDescent="0.25">
      <c r="A5" s="6" t="s">
        <v>63</v>
      </c>
      <c r="B5" s="7" t="s">
        <v>18</v>
      </c>
      <c r="C5" s="8"/>
      <c r="D5" s="8"/>
      <c r="E5" s="9">
        <v>500000</v>
      </c>
      <c r="F5" s="9"/>
      <c r="G5" s="9"/>
      <c r="H5" s="5">
        <f>H4+E5+F5</f>
        <v>8939496</v>
      </c>
    </row>
    <row r="6" spans="1:11" ht="15.75" x14ac:dyDescent="0.25">
      <c r="A6" s="6" t="s">
        <v>64</v>
      </c>
      <c r="B6" s="7" t="s">
        <v>17</v>
      </c>
      <c r="C6" s="8"/>
      <c r="D6" s="8"/>
      <c r="E6" s="9">
        <v>2000000</v>
      </c>
      <c r="F6" s="9"/>
      <c r="G6" s="9"/>
      <c r="H6" s="5">
        <f t="shared" ref="H6:H8" si="0">H5+E6+F6</f>
        <v>10939496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10939496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10939496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46" si="1">H8+E9+F9-G9</f>
        <v>10939496</v>
      </c>
    </row>
    <row r="10" spans="1:11" ht="15.75" x14ac:dyDescent="0.25">
      <c r="A10" s="29"/>
      <c r="B10" s="24"/>
      <c r="C10" s="24"/>
      <c r="D10" s="25"/>
      <c r="E10" s="26"/>
      <c r="F10" s="26"/>
      <c r="G10" s="11">
        <f>C10*D10</f>
        <v>0</v>
      </c>
      <c r="H10" s="10">
        <f t="shared" si="1"/>
        <v>10939496</v>
      </c>
    </row>
    <row r="11" spans="1:11" ht="15.75" x14ac:dyDescent="0.25">
      <c r="A11" s="12"/>
      <c r="B11" s="24"/>
      <c r="C11" s="24"/>
      <c r="D11" s="25"/>
      <c r="E11" s="26"/>
      <c r="F11" s="26"/>
      <c r="G11" s="11"/>
      <c r="H11" s="10">
        <f t="shared" si="1"/>
        <v>10939496</v>
      </c>
      <c r="I11" s="13"/>
    </row>
    <row r="12" spans="1:11" ht="15.75" x14ac:dyDescent="0.25">
      <c r="A12" s="12"/>
      <c r="B12" s="24"/>
      <c r="C12" s="24"/>
      <c r="D12" s="25"/>
      <c r="E12" s="26"/>
      <c r="F12" s="26"/>
      <c r="G12" s="11"/>
      <c r="H12" s="10">
        <f t="shared" si="1"/>
        <v>10939496</v>
      </c>
    </row>
    <row r="13" spans="1:11" ht="15.75" x14ac:dyDescent="0.25">
      <c r="A13" s="12"/>
      <c r="B13" s="24" t="s">
        <v>19</v>
      </c>
      <c r="C13" s="24"/>
      <c r="D13" s="25"/>
      <c r="E13" s="26"/>
      <c r="F13" s="26"/>
      <c r="G13" s="11"/>
      <c r="H13" s="10">
        <f t="shared" si="1"/>
        <v>10939496</v>
      </c>
    </row>
    <row r="14" spans="1:11" ht="15.75" x14ac:dyDescent="0.25">
      <c r="A14" s="12"/>
      <c r="B14" s="24"/>
      <c r="C14" s="24"/>
      <c r="D14" s="25"/>
      <c r="E14" s="26"/>
      <c r="F14" s="26"/>
      <c r="G14" s="11"/>
      <c r="H14" s="10">
        <f t="shared" si="1"/>
        <v>10939496</v>
      </c>
    </row>
    <row r="15" spans="1:11" ht="15.75" x14ac:dyDescent="0.25">
      <c r="A15" s="12"/>
      <c r="B15" s="24"/>
      <c r="C15" s="24"/>
      <c r="D15" s="25"/>
      <c r="E15" s="26"/>
      <c r="F15" s="26"/>
      <c r="G15" s="11"/>
      <c r="H15" s="10">
        <f t="shared" si="1"/>
        <v>10939496</v>
      </c>
      <c r="J15" s="14" t="s">
        <v>12</v>
      </c>
      <c r="K15" s="15">
        <f>SUM(G10:G21)</f>
        <v>0</v>
      </c>
    </row>
    <row r="16" spans="1:11" ht="15.75" x14ac:dyDescent="0.25">
      <c r="A16" s="12"/>
      <c r="B16" s="24"/>
      <c r="C16" s="24"/>
      <c r="D16" s="25"/>
      <c r="E16" s="26"/>
      <c r="F16" s="26"/>
      <c r="G16" s="11"/>
      <c r="H16" s="10">
        <f t="shared" si="1"/>
        <v>10939496</v>
      </c>
      <c r="J16" s="14" t="s">
        <v>13</v>
      </c>
      <c r="K16" s="15">
        <f>SUM(G23:G28)</f>
        <v>0</v>
      </c>
    </row>
    <row r="17" spans="1:11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10939496</v>
      </c>
      <c r="J17" s="14" t="s">
        <v>14</v>
      </c>
      <c r="K17" s="15">
        <f>SUM(G30:G34)</f>
        <v>0</v>
      </c>
    </row>
    <row r="18" spans="1:11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10939496</v>
      </c>
      <c r="J18" s="14" t="s">
        <v>15</v>
      </c>
      <c r="K18" s="15">
        <f>SUM(G36:G40)</f>
        <v>0</v>
      </c>
    </row>
    <row r="19" spans="1:11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10939496</v>
      </c>
      <c r="J19" s="14" t="s">
        <v>16</v>
      </c>
      <c r="K19" s="15">
        <f>SUM(G42:G46)</f>
        <v>0</v>
      </c>
    </row>
    <row r="20" spans="1:11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10939496</v>
      </c>
      <c r="J20" s="16"/>
      <c r="K20" s="17"/>
    </row>
    <row r="21" spans="1:11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10939496</v>
      </c>
      <c r="J21" s="16"/>
      <c r="K21" s="17"/>
    </row>
    <row r="22" spans="1:11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1" ht="15.75" x14ac:dyDescent="0.25">
      <c r="A23" s="29"/>
      <c r="B23" s="24"/>
      <c r="C23" s="24"/>
      <c r="D23" s="25"/>
      <c r="E23" s="27"/>
      <c r="F23" s="27"/>
      <c r="G23" s="18"/>
      <c r="H23" s="10">
        <f>H21+E23+F23-G23</f>
        <v>10939496</v>
      </c>
      <c r="J23" s="16"/>
      <c r="K23" s="17"/>
    </row>
    <row r="24" spans="1:11" ht="15.75" x14ac:dyDescent="0.25">
      <c r="A24" s="12"/>
      <c r="B24" s="24"/>
      <c r="C24" s="24"/>
      <c r="D24" s="25"/>
      <c r="E24" s="27"/>
      <c r="F24" s="27"/>
      <c r="G24" s="18"/>
      <c r="H24" s="10">
        <f t="shared" si="1"/>
        <v>10939496</v>
      </c>
      <c r="J24" s="16"/>
      <c r="K24" s="17"/>
    </row>
    <row r="25" spans="1:11" ht="15.75" x14ac:dyDescent="0.25">
      <c r="A25" s="12"/>
      <c r="B25" s="24"/>
      <c r="C25" s="24"/>
      <c r="D25" s="25"/>
      <c r="E25" s="27"/>
      <c r="F25" s="27"/>
      <c r="G25" s="18"/>
      <c r="H25" s="10">
        <f t="shared" si="1"/>
        <v>10939496</v>
      </c>
      <c r="J25" s="16"/>
      <c r="K25" s="17"/>
    </row>
    <row r="26" spans="1:11" ht="15.75" x14ac:dyDescent="0.25">
      <c r="A26" s="12"/>
      <c r="B26" s="24"/>
      <c r="C26" s="24"/>
      <c r="D26" s="25"/>
      <c r="E26" s="27"/>
      <c r="F26" s="27"/>
      <c r="G26" s="18"/>
      <c r="H26" s="10">
        <f t="shared" si="1"/>
        <v>10939496</v>
      </c>
      <c r="J26" s="16"/>
      <c r="K26" s="17"/>
    </row>
    <row r="27" spans="1:11" ht="15.75" x14ac:dyDescent="0.25">
      <c r="A27" s="12"/>
      <c r="B27" s="24"/>
      <c r="C27" s="24"/>
      <c r="D27" s="25"/>
      <c r="E27" s="27"/>
      <c r="F27" s="27"/>
      <c r="G27" s="18"/>
      <c r="H27" s="10">
        <f t="shared" si="1"/>
        <v>10939496</v>
      </c>
      <c r="J27" s="16"/>
      <c r="K27" s="17"/>
    </row>
    <row r="28" spans="1:11" ht="15.75" x14ac:dyDescent="0.25">
      <c r="A28" s="12"/>
      <c r="B28" s="24"/>
      <c r="C28" s="24"/>
      <c r="D28" s="25"/>
      <c r="E28" s="27"/>
      <c r="F28" s="27"/>
      <c r="G28" s="18"/>
      <c r="H28" s="10">
        <f t="shared" si="1"/>
        <v>10939496</v>
      </c>
      <c r="J28" s="16"/>
      <c r="K28" s="17"/>
    </row>
    <row r="29" spans="1:11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1" ht="15.75" x14ac:dyDescent="0.25">
      <c r="A30" s="29"/>
      <c r="B30" s="24"/>
      <c r="C30" s="24"/>
      <c r="D30" s="25"/>
      <c r="E30" s="27"/>
      <c r="F30" s="27"/>
      <c r="G30" s="18"/>
      <c r="H30" s="10">
        <f>H28+E30+F30-G30</f>
        <v>10939496</v>
      </c>
      <c r="J30" s="16"/>
      <c r="K30" s="17"/>
    </row>
    <row r="31" spans="1:11" ht="15.75" x14ac:dyDescent="0.25">
      <c r="A31" s="12"/>
      <c r="B31" s="24"/>
      <c r="C31" s="24"/>
      <c r="D31" s="25"/>
      <c r="E31" s="27"/>
      <c r="F31" s="27"/>
      <c r="G31" s="18"/>
      <c r="H31" s="10">
        <f t="shared" si="1"/>
        <v>10939496</v>
      </c>
      <c r="J31" s="16"/>
      <c r="K31" s="17"/>
    </row>
    <row r="32" spans="1:11" ht="15.75" x14ac:dyDescent="0.25">
      <c r="A32" s="12"/>
      <c r="B32" s="24"/>
      <c r="C32" s="24"/>
      <c r="D32" s="25"/>
      <c r="E32" s="27"/>
      <c r="F32" s="27"/>
      <c r="G32" s="18"/>
      <c r="H32" s="10">
        <f t="shared" si="1"/>
        <v>10939496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/>
      <c r="H33" s="10">
        <f t="shared" si="1"/>
        <v>10939496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>
        <f t="shared" si="1"/>
        <v>10939496</v>
      </c>
      <c r="J34" s="16"/>
      <c r="K34" s="17"/>
    </row>
    <row r="35" spans="1:11" ht="15.75" x14ac:dyDescent="0.25">
      <c r="A35" s="12"/>
      <c r="B35" s="24"/>
      <c r="C35" s="24"/>
      <c r="D35" s="25"/>
      <c r="E35" s="27"/>
      <c r="F35" s="27"/>
      <c r="G35" s="18"/>
      <c r="H35" s="10"/>
      <c r="J35" s="16"/>
      <c r="K35" s="17"/>
    </row>
    <row r="36" spans="1:11" ht="15.75" x14ac:dyDescent="0.25">
      <c r="A36" s="29"/>
      <c r="B36" s="24"/>
      <c r="C36" s="24"/>
      <c r="D36" s="25"/>
      <c r="E36" s="27"/>
      <c r="F36" s="27"/>
      <c r="G36" s="18"/>
      <c r="H36" s="10">
        <f>H34+E36+F36-G36</f>
        <v>10939496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10939496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/>
      <c r="H38" s="10">
        <f t="shared" si="1"/>
        <v>10939496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/>
      <c r="H39" s="10">
        <f t="shared" si="1"/>
        <v>10939496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>
        <f t="shared" si="1"/>
        <v>10939496</v>
      </c>
      <c r="J40" s="16"/>
      <c r="K40" s="17"/>
    </row>
    <row r="41" spans="1:11" ht="15.75" x14ac:dyDescent="0.25">
      <c r="A41" s="12"/>
      <c r="B41" s="24"/>
      <c r="C41" s="24"/>
      <c r="D41" s="25"/>
      <c r="E41" s="27"/>
      <c r="F41" s="27"/>
      <c r="G41" s="18"/>
      <c r="H41" s="10">
        <f t="shared" si="1"/>
        <v>10939496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/>
      <c r="H42" s="10">
        <f t="shared" si="1"/>
        <v>10939496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>
        <f t="shared" si="1"/>
        <v>10939496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/>
      <c r="H44" s="10">
        <f t="shared" si="1"/>
        <v>10939496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/>
      <c r="H45" s="10">
        <f t="shared" si="1"/>
        <v>10939496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/>
      <c r="H46" s="10">
        <f t="shared" si="1"/>
        <v>10939496</v>
      </c>
      <c r="J46" s="16"/>
      <c r="K46" s="17"/>
    </row>
    <row r="47" spans="1:11" ht="15.75" x14ac:dyDescent="0.25">
      <c r="A47" s="19" t="s">
        <v>65</v>
      </c>
      <c r="B47" s="19"/>
      <c r="C47" s="19"/>
      <c r="D47" s="20"/>
      <c r="E47" s="21">
        <f>SUM(E5:E21)</f>
        <v>2500000</v>
      </c>
      <c r="F47" s="21">
        <f>SUM(F5:F21)</f>
        <v>0</v>
      </c>
      <c r="G47" s="47">
        <f>SUM(G5:G46)</f>
        <v>0</v>
      </c>
      <c r="H47" s="49">
        <f>H4+E48-G47</f>
        <v>10939496</v>
      </c>
    </row>
    <row r="48" spans="1:11" ht="15.75" x14ac:dyDescent="0.25">
      <c r="A48" s="51" t="s">
        <v>66</v>
      </c>
      <c r="B48" s="52"/>
      <c r="C48" s="22"/>
      <c r="D48" s="23"/>
      <c r="E48" s="53">
        <f>E47+F47</f>
        <v>2500000</v>
      </c>
      <c r="F48" s="54"/>
      <c r="G48" s="48"/>
      <c r="H48" s="50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workbookViewId="0">
      <selection activeCell="D25" sqref="D25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10.5703125" customWidth="1"/>
    <col min="4" max="4" width="10.28515625" customWidth="1"/>
    <col min="5" max="7" width="13.710937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43" t="s">
        <v>87</v>
      </c>
      <c r="B1" s="44"/>
      <c r="C1" s="44"/>
      <c r="D1" s="44"/>
      <c r="E1" s="44"/>
      <c r="F1" s="44"/>
      <c r="G1" s="44"/>
      <c r="H1" s="45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6" t="s">
        <v>4</v>
      </c>
      <c r="F2" s="46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67</v>
      </c>
      <c r="B4" s="3"/>
      <c r="C4" s="3"/>
      <c r="D4" s="3"/>
      <c r="E4" s="4"/>
      <c r="F4" s="4"/>
      <c r="G4" s="4"/>
      <c r="H4" s="5">
        <v>10939496</v>
      </c>
    </row>
    <row r="5" spans="1:11" ht="15.75" x14ac:dyDescent="0.25">
      <c r="A5" s="6" t="s">
        <v>68</v>
      </c>
      <c r="B5" s="7" t="s">
        <v>20</v>
      </c>
      <c r="C5" s="8"/>
      <c r="D5" s="8"/>
      <c r="E5" s="9">
        <v>500000</v>
      </c>
      <c r="F5" s="9"/>
      <c r="G5" s="9"/>
      <c r="H5" s="10">
        <f>H4+E5+F5</f>
        <v>11439496</v>
      </c>
    </row>
    <row r="6" spans="1:11" ht="15.75" x14ac:dyDescent="0.25">
      <c r="A6" s="6" t="s">
        <v>68</v>
      </c>
      <c r="B6" s="7" t="s">
        <v>17</v>
      </c>
      <c r="C6" s="8"/>
      <c r="D6" s="8"/>
      <c r="E6" s="9">
        <v>600000</v>
      </c>
      <c r="F6" s="9"/>
      <c r="G6" s="9"/>
      <c r="H6" s="10">
        <f t="shared" ref="H6:H8" si="0">H5+E6+F6</f>
        <v>12039496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10">
        <f t="shared" si="0"/>
        <v>12039496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10">
        <f t="shared" si="0"/>
        <v>12039496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4" si="1">H8+E9+F9-G9</f>
        <v>12039496</v>
      </c>
    </row>
    <row r="10" spans="1:11" ht="15.75" x14ac:dyDescent="0.25">
      <c r="A10" s="29" t="s">
        <v>73</v>
      </c>
      <c r="B10" s="31" t="s">
        <v>9</v>
      </c>
      <c r="C10" s="31">
        <v>22</v>
      </c>
      <c r="D10" s="31">
        <v>17000</v>
      </c>
      <c r="E10" s="26"/>
      <c r="F10" s="26"/>
      <c r="G10" s="11">
        <f>C10*D10</f>
        <v>374000</v>
      </c>
      <c r="H10" s="10">
        <f t="shared" si="1"/>
        <v>11665496</v>
      </c>
    </row>
    <row r="11" spans="1:11" ht="15.75" x14ac:dyDescent="0.25">
      <c r="A11" s="12"/>
      <c r="B11" s="31" t="s">
        <v>32</v>
      </c>
      <c r="C11" s="31">
        <v>2</v>
      </c>
      <c r="D11" s="31">
        <v>35000</v>
      </c>
      <c r="E11" s="26"/>
      <c r="F11" s="26"/>
      <c r="G11" s="11">
        <f t="shared" ref="G11:G19" si="2">C11*D11</f>
        <v>70000</v>
      </c>
      <c r="H11" s="10">
        <f t="shared" si="1"/>
        <v>11595496</v>
      </c>
      <c r="I11" s="13"/>
    </row>
    <row r="12" spans="1:11" ht="15.75" x14ac:dyDescent="0.25">
      <c r="A12" s="12"/>
      <c r="B12" s="31" t="s">
        <v>69</v>
      </c>
      <c r="C12" s="31" t="s">
        <v>72</v>
      </c>
      <c r="D12" s="31">
        <v>120000</v>
      </c>
      <c r="E12" s="26"/>
      <c r="F12" s="26"/>
      <c r="G12" s="11">
        <f t="shared" si="2"/>
        <v>300000</v>
      </c>
      <c r="H12" s="10">
        <f t="shared" si="1"/>
        <v>11295496</v>
      </c>
    </row>
    <row r="13" spans="1:11" ht="15.75" x14ac:dyDescent="0.25">
      <c r="A13" s="12"/>
      <c r="B13" s="31" t="s">
        <v>33</v>
      </c>
      <c r="C13" s="31">
        <v>40</v>
      </c>
      <c r="D13" s="31">
        <v>3500</v>
      </c>
      <c r="E13" s="26"/>
      <c r="F13" s="26"/>
      <c r="G13" s="11">
        <f t="shared" si="2"/>
        <v>140000</v>
      </c>
      <c r="H13" s="10">
        <f t="shared" si="1"/>
        <v>11155496</v>
      </c>
    </row>
    <row r="14" spans="1:11" ht="15.75" x14ac:dyDescent="0.25">
      <c r="A14" s="12"/>
      <c r="B14" s="31" t="s">
        <v>43</v>
      </c>
      <c r="C14" s="31">
        <v>1</v>
      </c>
      <c r="D14" s="32">
        <v>12000</v>
      </c>
      <c r="E14" s="26"/>
      <c r="F14" s="26"/>
      <c r="G14" s="11">
        <f t="shared" si="2"/>
        <v>12000</v>
      </c>
      <c r="H14" s="10">
        <f t="shared" si="1"/>
        <v>11143496</v>
      </c>
    </row>
    <row r="15" spans="1:11" ht="15.75" x14ac:dyDescent="0.25">
      <c r="A15" s="12"/>
      <c r="B15" s="31" t="s">
        <v>37</v>
      </c>
      <c r="C15" s="31">
        <v>1</v>
      </c>
      <c r="D15" s="32">
        <v>35000</v>
      </c>
      <c r="E15" s="26"/>
      <c r="F15" s="26"/>
      <c r="G15" s="11">
        <f t="shared" si="2"/>
        <v>35000</v>
      </c>
      <c r="H15" s="10">
        <f t="shared" si="1"/>
        <v>11108496</v>
      </c>
      <c r="J15" s="14" t="s">
        <v>12</v>
      </c>
      <c r="K15" s="15">
        <f>SUM(G10:G21)</f>
        <v>996000</v>
      </c>
    </row>
    <row r="16" spans="1:11" ht="15.75" x14ac:dyDescent="0.25">
      <c r="A16" s="12"/>
      <c r="B16" s="31" t="s">
        <v>70</v>
      </c>
      <c r="C16" s="31">
        <v>1</v>
      </c>
      <c r="D16" s="32">
        <v>30000</v>
      </c>
      <c r="E16" s="26"/>
      <c r="F16" s="26"/>
      <c r="G16" s="11">
        <f t="shared" si="2"/>
        <v>30000</v>
      </c>
      <c r="H16" s="10">
        <f t="shared" si="1"/>
        <v>11078496</v>
      </c>
      <c r="J16" s="14" t="s">
        <v>13</v>
      </c>
      <c r="K16" s="15">
        <f>SUM(G23:G29)</f>
        <v>911000</v>
      </c>
    </row>
    <row r="17" spans="1:12" ht="15.75" x14ac:dyDescent="0.25">
      <c r="A17" s="12"/>
      <c r="B17" s="31" t="s">
        <v>71</v>
      </c>
      <c r="C17" s="31">
        <v>1</v>
      </c>
      <c r="D17" s="32">
        <v>35000</v>
      </c>
      <c r="E17" s="26"/>
      <c r="F17" s="26"/>
      <c r="G17" s="11">
        <f t="shared" si="2"/>
        <v>35000</v>
      </c>
      <c r="H17" s="10">
        <f t="shared" si="1"/>
        <v>11043496</v>
      </c>
      <c r="J17" s="14" t="s">
        <v>14</v>
      </c>
      <c r="K17" s="15">
        <f>SUM(G30:G36)</f>
        <v>1126000</v>
      </c>
      <c r="L17" s="13"/>
    </row>
    <row r="18" spans="1:12" ht="15.75" x14ac:dyDescent="0.25">
      <c r="A18" s="12"/>
      <c r="B18" s="24"/>
      <c r="C18" s="24"/>
      <c r="D18" s="25"/>
      <c r="E18" s="26"/>
      <c r="F18" s="26"/>
      <c r="G18" s="11">
        <f t="shared" si="2"/>
        <v>0</v>
      </c>
      <c r="H18" s="10">
        <f t="shared" si="1"/>
        <v>11043496</v>
      </c>
      <c r="J18" s="14" t="s">
        <v>15</v>
      </c>
      <c r="K18" s="15">
        <f>SUM(G38:G45)</f>
        <v>1840000</v>
      </c>
    </row>
    <row r="19" spans="1:12" ht="15.75" x14ac:dyDescent="0.25">
      <c r="A19" s="12"/>
      <c r="B19" s="24"/>
      <c r="C19" s="24"/>
      <c r="D19" s="25"/>
      <c r="E19" s="26"/>
      <c r="F19" s="26"/>
      <c r="G19" s="11">
        <f t="shared" si="2"/>
        <v>0</v>
      </c>
      <c r="H19" s="10">
        <f t="shared" si="1"/>
        <v>11043496</v>
      </c>
      <c r="J19" s="14" t="s">
        <v>16</v>
      </c>
      <c r="K19" s="15">
        <f>SUM(G47:G53)</f>
        <v>733000</v>
      </c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11043496</v>
      </c>
      <c r="J20" s="16"/>
      <c r="K20" s="17">
        <f ca="1">SUM(K15:K20)</f>
        <v>0</v>
      </c>
    </row>
    <row r="21" spans="1:12" ht="15.75" x14ac:dyDescent="0.25">
      <c r="A21" s="12"/>
      <c r="B21" s="24"/>
      <c r="C21" s="24"/>
      <c r="D21" s="25"/>
      <c r="E21" s="27"/>
      <c r="F21" s="27"/>
      <c r="G21" s="11">
        <f t="shared" ref="G21" si="3">C21*D21</f>
        <v>0</v>
      </c>
      <c r="H21" s="10">
        <f t="shared" si="1"/>
        <v>11043496</v>
      </c>
      <c r="J21" s="16"/>
      <c r="K21" s="17">
        <f>K15+K16+K17+K18+K19</f>
        <v>5606000</v>
      </c>
      <c r="L21" s="37">
        <f>K15+K16+K17+K18+K19</f>
        <v>5606000</v>
      </c>
    </row>
    <row r="22" spans="1:12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2" ht="15.75" x14ac:dyDescent="0.25">
      <c r="A23" s="29" t="s">
        <v>74</v>
      </c>
      <c r="B23" s="31" t="s">
        <v>9</v>
      </c>
      <c r="C23" s="31">
        <v>23</v>
      </c>
      <c r="D23" s="32">
        <v>17000</v>
      </c>
      <c r="E23" s="27"/>
      <c r="F23" s="27"/>
      <c r="G23" s="18">
        <f t="shared" ref="G23:G29" si="4">C23*D23</f>
        <v>391000</v>
      </c>
      <c r="H23" s="10">
        <f>H21+E23+F23-G23</f>
        <v>10652496</v>
      </c>
      <c r="J23" s="16"/>
      <c r="K23" s="17"/>
    </row>
    <row r="24" spans="1:12" ht="15.75" x14ac:dyDescent="0.25">
      <c r="A24" s="12"/>
      <c r="B24" s="31" t="s">
        <v>32</v>
      </c>
      <c r="C24" s="31">
        <v>2</v>
      </c>
      <c r="D24" s="31">
        <v>32500</v>
      </c>
      <c r="E24" s="27"/>
      <c r="F24" s="27"/>
      <c r="G24" s="18">
        <f t="shared" si="4"/>
        <v>65000</v>
      </c>
      <c r="H24" s="10">
        <f t="shared" si="1"/>
        <v>10587496</v>
      </c>
      <c r="J24" s="16"/>
      <c r="K24" s="17"/>
    </row>
    <row r="25" spans="1:12" ht="15.75" x14ac:dyDescent="0.25">
      <c r="A25" s="12"/>
      <c r="B25" s="31" t="s">
        <v>33</v>
      </c>
      <c r="C25" s="31">
        <v>40</v>
      </c>
      <c r="D25" s="31">
        <v>3300</v>
      </c>
      <c r="E25" s="27"/>
      <c r="F25" s="27"/>
      <c r="G25" s="18">
        <f t="shared" si="4"/>
        <v>132000</v>
      </c>
      <c r="H25" s="10">
        <f t="shared" si="1"/>
        <v>10455496</v>
      </c>
      <c r="J25" s="16"/>
      <c r="K25" s="17"/>
    </row>
    <row r="26" spans="1:12" ht="15.75" x14ac:dyDescent="0.25">
      <c r="A26" s="12"/>
      <c r="B26" s="31" t="s">
        <v>69</v>
      </c>
      <c r="C26" s="35" t="s">
        <v>75</v>
      </c>
      <c r="D26" s="32">
        <v>120000</v>
      </c>
      <c r="E26" s="27"/>
      <c r="F26" s="27"/>
      <c r="G26" s="18">
        <f t="shared" si="4"/>
        <v>300000</v>
      </c>
      <c r="H26" s="10">
        <f t="shared" si="1"/>
        <v>10155496</v>
      </c>
      <c r="J26" s="16"/>
      <c r="K26" s="17"/>
    </row>
    <row r="27" spans="1:12" ht="15.75" x14ac:dyDescent="0.25">
      <c r="A27" s="12"/>
      <c r="B27" s="31" t="s">
        <v>43</v>
      </c>
      <c r="C27" s="31">
        <v>1</v>
      </c>
      <c r="D27" s="32">
        <v>13000</v>
      </c>
      <c r="E27" s="27"/>
      <c r="F27" s="27"/>
      <c r="G27" s="18">
        <f t="shared" si="4"/>
        <v>13000</v>
      </c>
      <c r="H27" s="10">
        <f t="shared" si="1"/>
        <v>10142496</v>
      </c>
      <c r="J27" s="16"/>
      <c r="K27" s="17"/>
    </row>
    <row r="28" spans="1:12" ht="15.75" x14ac:dyDescent="0.25">
      <c r="A28" s="12"/>
      <c r="B28" s="31" t="s">
        <v>35</v>
      </c>
      <c r="C28" s="31">
        <v>1</v>
      </c>
      <c r="D28" s="32">
        <v>10000</v>
      </c>
      <c r="E28" s="27"/>
      <c r="F28" s="27"/>
      <c r="G28" s="18">
        <f t="shared" si="4"/>
        <v>10000</v>
      </c>
      <c r="H28" s="10">
        <f t="shared" si="1"/>
        <v>10132496</v>
      </c>
      <c r="J28" s="16"/>
      <c r="K28" s="17"/>
    </row>
    <row r="29" spans="1:12" ht="15.75" x14ac:dyDescent="0.25">
      <c r="A29" s="12"/>
      <c r="B29" s="24"/>
      <c r="C29" s="24"/>
      <c r="D29" s="25"/>
      <c r="E29" s="27"/>
      <c r="F29" s="27"/>
      <c r="G29" s="18">
        <f t="shared" si="4"/>
        <v>0</v>
      </c>
      <c r="H29" s="10">
        <f t="shared" si="1"/>
        <v>10132496</v>
      </c>
      <c r="J29" s="16"/>
      <c r="K29" s="17"/>
    </row>
    <row r="30" spans="1:12" ht="15.75" x14ac:dyDescent="0.25">
      <c r="A30" s="29" t="s">
        <v>77</v>
      </c>
      <c r="B30" s="31" t="s">
        <v>9</v>
      </c>
      <c r="C30" s="31">
        <v>25</v>
      </c>
      <c r="D30" s="32">
        <v>16000</v>
      </c>
      <c r="E30" s="27"/>
      <c r="F30" s="27"/>
      <c r="G30" s="18">
        <f>C30*D30</f>
        <v>400000</v>
      </c>
      <c r="H30" s="10">
        <f t="shared" si="1"/>
        <v>9732496</v>
      </c>
      <c r="J30" s="16"/>
      <c r="K30" s="17"/>
    </row>
    <row r="31" spans="1:12" ht="15.75" x14ac:dyDescent="0.25">
      <c r="A31" s="12"/>
      <c r="B31" s="31" t="s">
        <v>32</v>
      </c>
      <c r="C31" s="31">
        <v>2</v>
      </c>
      <c r="D31" s="31">
        <v>32500</v>
      </c>
      <c r="E31" s="27"/>
      <c r="F31" s="27"/>
      <c r="G31" s="18">
        <f t="shared" ref="G31:G36" si="5">C31*D31</f>
        <v>65000</v>
      </c>
      <c r="H31" s="10">
        <f t="shared" si="1"/>
        <v>9667496</v>
      </c>
      <c r="J31" s="16"/>
      <c r="K31" s="17"/>
    </row>
    <row r="32" spans="1:12" ht="15.75" x14ac:dyDescent="0.25">
      <c r="A32" s="12"/>
      <c r="B32" s="31" t="s">
        <v>36</v>
      </c>
      <c r="C32" s="31">
        <v>50</v>
      </c>
      <c r="D32" s="36">
        <v>3300</v>
      </c>
      <c r="E32" s="27"/>
      <c r="F32" s="27"/>
      <c r="G32" s="18">
        <f t="shared" si="5"/>
        <v>165000</v>
      </c>
      <c r="H32" s="10">
        <f t="shared" si="1"/>
        <v>9502496</v>
      </c>
      <c r="J32" s="16"/>
      <c r="K32" s="17"/>
    </row>
    <row r="33" spans="1:11" ht="15.75" x14ac:dyDescent="0.25">
      <c r="A33" s="12"/>
      <c r="B33" s="31" t="s">
        <v>69</v>
      </c>
      <c r="C33" s="31" t="s">
        <v>76</v>
      </c>
      <c r="D33" s="31">
        <v>120000</v>
      </c>
      <c r="E33" s="27"/>
      <c r="F33" s="27"/>
      <c r="G33" s="18">
        <f t="shared" si="5"/>
        <v>420000</v>
      </c>
      <c r="H33" s="10">
        <f t="shared" si="1"/>
        <v>9082496</v>
      </c>
      <c r="J33" s="16"/>
      <c r="K33" s="17"/>
    </row>
    <row r="34" spans="1:11" ht="15.75" x14ac:dyDescent="0.25">
      <c r="A34" s="12"/>
      <c r="B34" s="31" t="s">
        <v>43</v>
      </c>
      <c r="C34" s="31">
        <v>1</v>
      </c>
      <c r="D34" s="32">
        <v>13000</v>
      </c>
      <c r="E34" s="27"/>
      <c r="F34" s="27"/>
      <c r="G34" s="18">
        <f t="shared" si="5"/>
        <v>13000</v>
      </c>
      <c r="H34" s="10">
        <f t="shared" si="1"/>
        <v>9069496</v>
      </c>
      <c r="J34" s="16"/>
      <c r="K34" s="17"/>
    </row>
    <row r="35" spans="1:11" ht="15.75" x14ac:dyDescent="0.25">
      <c r="A35" s="12"/>
      <c r="B35" s="31" t="s">
        <v>30</v>
      </c>
      <c r="C35" s="31">
        <v>1</v>
      </c>
      <c r="D35" s="32">
        <v>30000</v>
      </c>
      <c r="E35" s="27"/>
      <c r="F35" s="27"/>
      <c r="G35" s="18">
        <f t="shared" si="5"/>
        <v>30000</v>
      </c>
      <c r="H35" s="10">
        <f t="shared" si="1"/>
        <v>9039496</v>
      </c>
      <c r="J35" s="16"/>
      <c r="K35" s="17"/>
    </row>
    <row r="36" spans="1:11" ht="15.75" x14ac:dyDescent="0.25">
      <c r="A36" s="29"/>
      <c r="B36" s="31" t="s">
        <v>37</v>
      </c>
      <c r="C36" s="31">
        <v>1</v>
      </c>
      <c r="D36" s="32">
        <v>33000</v>
      </c>
      <c r="E36" s="27"/>
      <c r="F36" s="27"/>
      <c r="G36" s="18">
        <f t="shared" si="5"/>
        <v>33000</v>
      </c>
      <c r="H36" s="10">
        <f t="shared" si="1"/>
        <v>9006496</v>
      </c>
      <c r="J36" s="16"/>
      <c r="K36" s="17"/>
    </row>
    <row r="37" spans="1:11" ht="15.75" x14ac:dyDescent="0.25">
      <c r="A37" s="12"/>
      <c r="B37" s="24"/>
      <c r="C37" s="24"/>
      <c r="D37" s="25"/>
      <c r="E37" s="27"/>
      <c r="F37" s="27"/>
      <c r="G37" s="18"/>
      <c r="H37" s="10">
        <f t="shared" si="1"/>
        <v>9006496</v>
      </c>
      <c r="J37" s="16"/>
      <c r="K37" s="17"/>
    </row>
    <row r="38" spans="1:11" ht="15.75" x14ac:dyDescent="0.25">
      <c r="A38" s="12" t="s">
        <v>78</v>
      </c>
      <c r="B38" s="31" t="s">
        <v>9</v>
      </c>
      <c r="C38" s="31">
        <v>50</v>
      </c>
      <c r="D38" s="31">
        <v>16000</v>
      </c>
      <c r="E38" s="27"/>
      <c r="F38" s="27"/>
      <c r="G38" s="18">
        <f>C38*D38</f>
        <v>800000</v>
      </c>
      <c r="H38" s="10">
        <f t="shared" si="1"/>
        <v>8206496</v>
      </c>
      <c r="J38" s="16"/>
      <c r="K38" s="17"/>
    </row>
    <row r="39" spans="1:11" ht="15.75" x14ac:dyDescent="0.25">
      <c r="A39" s="12"/>
      <c r="B39" s="31" t="s">
        <v>32</v>
      </c>
      <c r="C39" s="31">
        <v>2</v>
      </c>
      <c r="D39" s="31">
        <v>32500</v>
      </c>
      <c r="E39" s="27"/>
      <c r="F39" s="27"/>
      <c r="G39" s="18">
        <f t="shared" ref="G39:G45" si="6">C39*D39</f>
        <v>65000</v>
      </c>
      <c r="H39" s="10">
        <f t="shared" si="1"/>
        <v>8141496</v>
      </c>
      <c r="J39" s="16"/>
      <c r="K39" s="17"/>
    </row>
    <row r="40" spans="1:11" ht="15.75" x14ac:dyDescent="0.25">
      <c r="A40" s="12"/>
      <c r="B40" s="31" t="s">
        <v>69</v>
      </c>
      <c r="C40" s="31" t="s">
        <v>82</v>
      </c>
      <c r="D40" s="31">
        <v>120000</v>
      </c>
      <c r="E40" s="27"/>
      <c r="F40" s="27"/>
      <c r="G40" s="18">
        <f t="shared" si="6"/>
        <v>420000</v>
      </c>
      <c r="H40" s="10">
        <f t="shared" si="1"/>
        <v>7721496</v>
      </c>
      <c r="J40" s="16"/>
      <c r="K40" s="17"/>
    </row>
    <row r="41" spans="1:11" ht="15.75" x14ac:dyDescent="0.25">
      <c r="A41" s="12"/>
      <c r="B41" s="31" t="s">
        <v>33</v>
      </c>
      <c r="C41" s="31">
        <v>50</v>
      </c>
      <c r="D41" s="31">
        <v>3300</v>
      </c>
      <c r="E41" s="27"/>
      <c r="F41" s="27"/>
      <c r="G41" s="18">
        <f t="shared" si="6"/>
        <v>165000</v>
      </c>
      <c r="H41" s="10">
        <f t="shared" si="1"/>
        <v>7556496</v>
      </c>
      <c r="J41" s="16"/>
      <c r="K41" s="17"/>
    </row>
    <row r="42" spans="1:11" ht="15.75" x14ac:dyDescent="0.25">
      <c r="A42" s="12"/>
      <c r="B42" s="31" t="s">
        <v>43</v>
      </c>
      <c r="C42" s="31">
        <v>1</v>
      </c>
      <c r="D42" s="32">
        <v>15000</v>
      </c>
      <c r="E42" s="27"/>
      <c r="F42" s="27"/>
      <c r="G42" s="18">
        <f t="shared" si="6"/>
        <v>15000</v>
      </c>
      <c r="H42" s="10">
        <f t="shared" si="1"/>
        <v>7541496</v>
      </c>
      <c r="J42" s="16"/>
      <c r="K42" s="17"/>
    </row>
    <row r="43" spans="1:11" ht="15.75" x14ac:dyDescent="0.25">
      <c r="A43" s="12"/>
      <c r="B43" s="31" t="s">
        <v>79</v>
      </c>
      <c r="C43" s="31">
        <v>1</v>
      </c>
      <c r="D43" s="32">
        <v>25000</v>
      </c>
      <c r="E43" s="27"/>
      <c r="F43" s="27"/>
      <c r="G43" s="18">
        <f t="shared" si="6"/>
        <v>25000</v>
      </c>
      <c r="H43" s="10">
        <f t="shared" si="1"/>
        <v>7516496</v>
      </c>
      <c r="J43" s="16"/>
      <c r="K43" s="17"/>
    </row>
    <row r="44" spans="1:11" ht="15.75" x14ac:dyDescent="0.25">
      <c r="A44" s="12"/>
      <c r="B44" s="31" t="s">
        <v>80</v>
      </c>
      <c r="C44" s="31">
        <v>1</v>
      </c>
      <c r="D44" s="32">
        <v>10000</v>
      </c>
      <c r="E44" s="27"/>
      <c r="F44" s="27"/>
      <c r="G44" s="18">
        <f t="shared" si="6"/>
        <v>10000</v>
      </c>
      <c r="H44" s="10">
        <f t="shared" si="1"/>
        <v>7506496</v>
      </c>
      <c r="J44" s="16"/>
      <c r="K44" s="17"/>
    </row>
    <row r="45" spans="1:11" ht="15.75" x14ac:dyDescent="0.25">
      <c r="A45" s="12"/>
      <c r="B45" s="31" t="s">
        <v>81</v>
      </c>
      <c r="C45" s="31">
        <v>1</v>
      </c>
      <c r="D45" s="32">
        <v>340000</v>
      </c>
      <c r="E45" s="27"/>
      <c r="F45" s="27"/>
      <c r="G45" s="18">
        <f t="shared" si="6"/>
        <v>340000</v>
      </c>
      <c r="H45" s="10">
        <f t="shared" si="1"/>
        <v>7166496</v>
      </c>
      <c r="J45" s="16"/>
      <c r="K45" s="17"/>
    </row>
    <row r="46" spans="1:11" ht="15.75" x14ac:dyDescent="0.25">
      <c r="A46" s="12"/>
      <c r="B46" s="31"/>
      <c r="C46" s="31"/>
      <c r="D46" s="32"/>
      <c r="E46" s="27"/>
      <c r="F46" s="27"/>
      <c r="G46" s="18"/>
      <c r="H46" s="10">
        <f t="shared" si="1"/>
        <v>7166496</v>
      </c>
      <c r="J46" s="16"/>
      <c r="K46" s="17"/>
    </row>
    <row r="47" spans="1:11" ht="15.75" x14ac:dyDescent="0.25">
      <c r="A47" s="12" t="s">
        <v>83</v>
      </c>
      <c r="B47" s="31" t="s">
        <v>9</v>
      </c>
      <c r="C47" s="31">
        <v>25</v>
      </c>
      <c r="D47" s="31">
        <v>0</v>
      </c>
      <c r="E47" s="27"/>
      <c r="F47" s="27"/>
      <c r="G47" s="18">
        <f>C47*D47</f>
        <v>0</v>
      </c>
      <c r="H47" s="10">
        <f t="shared" si="1"/>
        <v>7166496</v>
      </c>
      <c r="J47" s="16"/>
      <c r="K47" s="17"/>
    </row>
    <row r="48" spans="1:11" ht="15.75" x14ac:dyDescent="0.25">
      <c r="A48" s="12"/>
      <c r="B48" s="31" t="s">
        <v>32</v>
      </c>
      <c r="C48" s="31">
        <v>2</v>
      </c>
      <c r="D48" s="31">
        <v>32500</v>
      </c>
      <c r="E48" s="27"/>
      <c r="F48" s="27"/>
      <c r="G48" s="18">
        <f t="shared" ref="G48:G53" si="7">C48*D48</f>
        <v>65000</v>
      </c>
      <c r="H48" s="10">
        <f t="shared" si="1"/>
        <v>7101496</v>
      </c>
      <c r="J48" s="16"/>
      <c r="K48" s="17"/>
    </row>
    <row r="49" spans="1:11" ht="15.75" x14ac:dyDescent="0.25">
      <c r="A49" s="12"/>
      <c r="B49" s="31" t="s">
        <v>69</v>
      </c>
      <c r="C49" s="31" t="s">
        <v>82</v>
      </c>
      <c r="D49" s="31">
        <v>120000</v>
      </c>
      <c r="E49" s="27"/>
      <c r="F49" s="27"/>
      <c r="G49" s="18">
        <f t="shared" si="7"/>
        <v>420000</v>
      </c>
      <c r="H49" s="10">
        <f t="shared" si="1"/>
        <v>6681496</v>
      </c>
      <c r="J49" s="16"/>
      <c r="K49" s="17"/>
    </row>
    <row r="50" spans="1:11" ht="15.75" x14ac:dyDescent="0.25">
      <c r="A50" s="12"/>
      <c r="B50" s="31" t="s">
        <v>33</v>
      </c>
      <c r="C50" s="31">
        <v>50</v>
      </c>
      <c r="D50" s="31">
        <v>3300</v>
      </c>
      <c r="E50" s="27"/>
      <c r="F50" s="27"/>
      <c r="G50" s="18">
        <f t="shared" si="7"/>
        <v>165000</v>
      </c>
      <c r="H50" s="10">
        <f t="shared" si="1"/>
        <v>6516496</v>
      </c>
      <c r="J50" s="16"/>
      <c r="K50" s="17"/>
    </row>
    <row r="51" spans="1:11" ht="15.75" x14ac:dyDescent="0.25">
      <c r="A51" s="12"/>
      <c r="B51" s="31" t="s">
        <v>38</v>
      </c>
      <c r="C51" s="31">
        <v>1</v>
      </c>
      <c r="D51" s="31">
        <v>15000</v>
      </c>
      <c r="E51" s="27"/>
      <c r="F51" s="27"/>
      <c r="G51" s="18">
        <f t="shared" si="7"/>
        <v>15000</v>
      </c>
      <c r="H51" s="10">
        <f t="shared" si="1"/>
        <v>6501496</v>
      </c>
      <c r="J51" s="16"/>
      <c r="K51" s="17"/>
    </row>
    <row r="52" spans="1:11" ht="15.75" x14ac:dyDescent="0.25">
      <c r="A52" s="12"/>
      <c r="B52" s="31" t="s">
        <v>37</v>
      </c>
      <c r="C52" s="31">
        <v>1</v>
      </c>
      <c r="D52" s="31">
        <v>33000</v>
      </c>
      <c r="E52" s="27"/>
      <c r="F52" s="27"/>
      <c r="G52" s="18">
        <f t="shared" si="7"/>
        <v>33000</v>
      </c>
      <c r="H52" s="10">
        <f t="shared" si="1"/>
        <v>6468496</v>
      </c>
      <c r="J52" s="16"/>
      <c r="K52" s="17"/>
    </row>
    <row r="53" spans="1:11" ht="15.75" x14ac:dyDescent="0.25">
      <c r="A53" s="12"/>
      <c r="B53" s="31" t="s">
        <v>84</v>
      </c>
      <c r="C53" s="31">
        <v>1</v>
      </c>
      <c r="D53" s="31">
        <v>35000</v>
      </c>
      <c r="E53" s="27"/>
      <c r="F53" s="27"/>
      <c r="G53" s="18">
        <f t="shared" si="7"/>
        <v>35000</v>
      </c>
      <c r="H53" s="10">
        <f t="shared" si="1"/>
        <v>6433496</v>
      </c>
      <c r="J53" s="16"/>
      <c r="K53" s="17"/>
    </row>
    <row r="54" spans="1:11" ht="15.75" x14ac:dyDescent="0.25">
      <c r="A54" s="12"/>
      <c r="B54" s="31"/>
      <c r="C54" s="31"/>
      <c r="D54" s="31"/>
      <c r="E54" s="27"/>
      <c r="F54" s="27"/>
      <c r="G54" s="18"/>
      <c r="H54" s="10">
        <f t="shared" si="1"/>
        <v>6433496</v>
      </c>
      <c r="J54" s="16"/>
      <c r="K54" s="17"/>
    </row>
    <row r="55" spans="1:11" ht="15.75" x14ac:dyDescent="0.25">
      <c r="A55" s="19" t="s">
        <v>85</v>
      </c>
      <c r="B55" s="19"/>
      <c r="C55" s="19"/>
      <c r="D55" s="20"/>
      <c r="E55" s="21">
        <f>SUM(E5:E21)</f>
        <v>1100000</v>
      </c>
      <c r="F55" s="21">
        <f>SUM(F5:F21)</f>
        <v>0</v>
      </c>
      <c r="G55" s="47">
        <f>SUM(G5:G54)</f>
        <v>5606000</v>
      </c>
      <c r="H55" s="49">
        <f>H4+E56-G55</f>
        <v>6433496</v>
      </c>
    </row>
    <row r="56" spans="1:11" ht="15.75" x14ac:dyDescent="0.25">
      <c r="A56" s="51" t="s">
        <v>86</v>
      </c>
      <c r="B56" s="52"/>
      <c r="C56" s="22"/>
      <c r="D56" s="23"/>
      <c r="E56" s="53">
        <f>E55+F55</f>
        <v>1100000</v>
      </c>
      <c r="F56" s="54"/>
      <c r="G56" s="48"/>
      <c r="H56" s="50"/>
    </row>
  </sheetData>
  <mergeCells count="6">
    <mergeCell ref="A1:H1"/>
    <mergeCell ref="E2:F2"/>
    <mergeCell ref="G55:G56"/>
    <mergeCell ref="H55:H56"/>
    <mergeCell ref="A56:B56"/>
    <mergeCell ref="E56:F5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34" workbookViewId="0">
      <selection activeCell="D33" sqref="D33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5" max="6" width="13.7109375" bestFit="1" customWidth="1"/>
    <col min="7" max="7" width="13.4257812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43" t="s">
        <v>24</v>
      </c>
      <c r="B1" s="44"/>
      <c r="C1" s="44"/>
      <c r="D1" s="44"/>
      <c r="E1" s="44"/>
      <c r="F1" s="44"/>
      <c r="G1" s="44"/>
      <c r="H1" s="45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6" t="s">
        <v>4</v>
      </c>
      <c r="F2" s="46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88</v>
      </c>
      <c r="B4" s="3"/>
      <c r="C4" s="3"/>
      <c r="D4" s="3"/>
      <c r="E4" s="4"/>
      <c r="F4" s="4"/>
      <c r="G4" s="4"/>
      <c r="H4" s="5">
        <v>6512496</v>
      </c>
    </row>
    <row r="5" spans="1:11" ht="15.75" x14ac:dyDescent="0.25">
      <c r="A5" s="6" t="s">
        <v>89</v>
      </c>
      <c r="B5" s="7" t="s">
        <v>17</v>
      </c>
      <c r="C5" s="8"/>
      <c r="D5" s="8"/>
      <c r="E5" s="9">
        <v>1000000</v>
      </c>
      <c r="F5" s="9"/>
      <c r="G5" s="9"/>
      <c r="H5" s="10">
        <f>H4+E5+F5</f>
        <v>7512496</v>
      </c>
    </row>
    <row r="6" spans="1:11" ht="15.75" x14ac:dyDescent="0.25">
      <c r="A6" s="6" t="s">
        <v>90</v>
      </c>
      <c r="B6" s="7" t="s">
        <v>91</v>
      </c>
      <c r="C6" s="8"/>
      <c r="D6" s="8"/>
      <c r="E6" s="9">
        <v>500000</v>
      </c>
      <c r="F6" s="9"/>
      <c r="G6" s="9"/>
      <c r="H6" s="10">
        <f t="shared" ref="H6:H8" si="0">H5+E6+F6</f>
        <v>8012496</v>
      </c>
    </row>
    <row r="7" spans="1:11" ht="15.75" x14ac:dyDescent="0.25">
      <c r="A7" s="6"/>
      <c r="B7" s="7" t="s">
        <v>92</v>
      </c>
      <c r="C7" s="8"/>
      <c r="D7" s="8"/>
      <c r="E7" s="9"/>
      <c r="F7" s="9">
        <v>1000000</v>
      </c>
      <c r="G7" s="9"/>
      <c r="H7" s="10">
        <f t="shared" si="0"/>
        <v>9012496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10">
        <f t="shared" si="0"/>
        <v>9012496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1" si="1">H8+E9+F9-G9</f>
        <v>9012496</v>
      </c>
    </row>
    <row r="10" spans="1:11" ht="15.75" x14ac:dyDescent="0.25">
      <c r="A10" s="29" t="s">
        <v>93</v>
      </c>
      <c r="B10" s="31" t="s">
        <v>46</v>
      </c>
      <c r="C10" s="31">
        <v>25</v>
      </c>
      <c r="D10" s="31">
        <v>16000</v>
      </c>
      <c r="E10" s="26"/>
      <c r="F10" s="26"/>
      <c r="G10" s="11">
        <f>C10*D10</f>
        <v>400000</v>
      </c>
      <c r="H10" s="10">
        <f t="shared" si="1"/>
        <v>8612496</v>
      </c>
    </row>
    <row r="11" spans="1:11" ht="15.75" x14ac:dyDescent="0.25">
      <c r="A11" s="12"/>
      <c r="B11" s="31" t="s">
        <v>32</v>
      </c>
      <c r="C11" s="31">
        <v>2</v>
      </c>
      <c r="D11" s="31">
        <v>32500</v>
      </c>
      <c r="E11" s="26"/>
      <c r="F11" s="26"/>
      <c r="G11" s="11">
        <f t="shared" ref="G11:G16" si="2">C11*D11</f>
        <v>65000</v>
      </c>
      <c r="H11" s="10">
        <f t="shared" si="1"/>
        <v>8547496</v>
      </c>
      <c r="I11" s="13"/>
    </row>
    <row r="12" spans="1:11" ht="15.75" x14ac:dyDescent="0.25">
      <c r="A12" s="12"/>
      <c r="B12" s="31" t="s">
        <v>69</v>
      </c>
      <c r="C12" s="31" t="s">
        <v>82</v>
      </c>
      <c r="D12" s="31">
        <v>120000</v>
      </c>
      <c r="E12" s="26"/>
      <c r="F12" s="26"/>
      <c r="G12" s="11">
        <f t="shared" si="2"/>
        <v>420000</v>
      </c>
      <c r="H12" s="10">
        <f t="shared" si="1"/>
        <v>8127496</v>
      </c>
    </row>
    <row r="13" spans="1:11" ht="15.75" x14ac:dyDescent="0.25">
      <c r="A13" s="12"/>
      <c r="B13" s="31" t="s">
        <v>33</v>
      </c>
      <c r="C13" s="31">
        <v>50</v>
      </c>
      <c r="D13" s="31">
        <v>3200</v>
      </c>
      <c r="E13" s="26"/>
      <c r="F13" s="26"/>
      <c r="G13" s="11">
        <f t="shared" si="2"/>
        <v>160000</v>
      </c>
      <c r="H13" s="10">
        <f t="shared" si="1"/>
        <v>7967496</v>
      </c>
    </row>
    <row r="14" spans="1:11" ht="15.75" x14ac:dyDescent="0.25">
      <c r="A14" s="12"/>
      <c r="B14" s="31" t="s">
        <v>37</v>
      </c>
      <c r="C14" s="31">
        <v>1</v>
      </c>
      <c r="D14" s="32">
        <v>35000</v>
      </c>
      <c r="E14" s="26"/>
      <c r="F14" s="26"/>
      <c r="G14" s="11">
        <f t="shared" si="2"/>
        <v>35000</v>
      </c>
      <c r="H14" s="10">
        <f t="shared" si="1"/>
        <v>7932496</v>
      </c>
    </row>
    <row r="15" spans="1:11" ht="15.75" x14ac:dyDescent="0.25">
      <c r="A15" s="12"/>
      <c r="B15" s="31" t="s">
        <v>30</v>
      </c>
      <c r="C15" s="31">
        <v>1</v>
      </c>
      <c r="D15" s="32">
        <v>30000</v>
      </c>
      <c r="E15" s="26"/>
      <c r="F15" s="26"/>
      <c r="G15" s="11">
        <f t="shared" si="2"/>
        <v>30000</v>
      </c>
      <c r="H15" s="10">
        <f t="shared" si="1"/>
        <v>7902496</v>
      </c>
      <c r="J15" s="14" t="s">
        <v>12</v>
      </c>
      <c r="K15" s="15">
        <f>SUM(G10:G21)</f>
        <v>1122000</v>
      </c>
    </row>
    <row r="16" spans="1:11" ht="15.75" x14ac:dyDescent="0.25">
      <c r="A16" s="12"/>
      <c r="B16" s="31" t="s">
        <v>94</v>
      </c>
      <c r="C16" s="31">
        <v>1</v>
      </c>
      <c r="D16" s="31">
        <v>12000</v>
      </c>
      <c r="E16" s="26"/>
      <c r="F16" s="26"/>
      <c r="G16" s="11">
        <f t="shared" si="2"/>
        <v>12000</v>
      </c>
      <c r="H16" s="10">
        <f t="shared" si="1"/>
        <v>7890496</v>
      </c>
      <c r="J16" s="14" t="s">
        <v>13</v>
      </c>
      <c r="K16" s="15">
        <f>SUM(G22:G28)</f>
        <v>1097000</v>
      </c>
    </row>
    <row r="17" spans="1:12" ht="15.75" x14ac:dyDescent="0.25">
      <c r="A17" s="12"/>
      <c r="B17" s="24"/>
      <c r="C17" s="24"/>
      <c r="D17" s="25"/>
      <c r="E17" s="26"/>
      <c r="F17" s="26"/>
      <c r="G17" s="11"/>
      <c r="H17" s="10">
        <f t="shared" si="1"/>
        <v>7890496</v>
      </c>
      <c r="J17" s="14" t="s">
        <v>14</v>
      </c>
      <c r="K17" s="15">
        <f>SUM(G30:G39)</f>
        <v>1454000</v>
      </c>
    </row>
    <row r="18" spans="1:12" ht="15.75" x14ac:dyDescent="0.25">
      <c r="A18" s="12"/>
      <c r="B18" s="24"/>
      <c r="C18" s="24"/>
      <c r="D18" s="25"/>
      <c r="E18" s="26"/>
      <c r="F18" s="26"/>
      <c r="G18" s="11"/>
      <c r="H18" s="10">
        <f t="shared" si="1"/>
        <v>7890496</v>
      </c>
      <c r="J18" s="14" t="s">
        <v>15</v>
      </c>
      <c r="K18" s="15">
        <f>SUM(G41:G47)</f>
        <v>0</v>
      </c>
    </row>
    <row r="19" spans="1:12" ht="15.75" x14ac:dyDescent="0.25">
      <c r="A19" s="12"/>
      <c r="B19" s="24"/>
      <c r="C19" s="24"/>
      <c r="D19" s="25"/>
      <c r="E19" s="26"/>
      <c r="F19" s="26"/>
      <c r="G19" s="11"/>
      <c r="H19" s="10">
        <f t="shared" si="1"/>
        <v>7890496</v>
      </c>
      <c r="J19" s="14" t="s">
        <v>16</v>
      </c>
      <c r="K19" s="15"/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7890496</v>
      </c>
      <c r="J20" s="16"/>
      <c r="K20" s="17"/>
      <c r="L20" s="13">
        <f>K15+K16+K17</f>
        <v>3673000</v>
      </c>
    </row>
    <row r="21" spans="1:12" ht="15.75" x14ac:dyDescent="0.25">
      <c r="A21" s="12"/>
      <c r="B21" s="24"/>
      <c r="C21" s="24"/>
      <c r="D21" s="25"/>
      <c r="E21" s="27"/>
      <c r="F21" s="27"/>
      <c r="G21" s="11"/>
      <c r="H21" s="10">
        <f t="shared" si="1"/>
        <v>7890496</v>
      </c>
      <c r="J21" s="16"/>
      <c r="K21" s="17"/>
    </row>
    <row r="22" spans="1:12" ht="15.75" x14ac:dyDescent="0.25">
      <c r="A22" s="12"/>
      <c r="B22" s="31" t="s">
        <v>46</v>
      </c>
      <c r="C22" s="31">
        <v>25</v>
      </c>
      <c r="D22" s="31">
        <v>16000</v>
      </c>
      <c r="E22" s="27"/>
      <c r="F22" s="27"/>
      <c r="G22" s="11">
        <f t="shared" ref="G22:G28" si="3">C22*D22</f>
        <v>400000</v>
      </c>
      <c r="H22" s="10">
        <f t="shared" si="1"/>
        <v>7490496</v>
      </c>
      <c r="J22" s="16"/>
      <c r="K22" s="17"/>
    </row>
    <row r="23" spans="1:12" ht="15.75" x14ac:dyDescent="0.25">
      <c r="A23" s="29" t="s">
        <v>95</v>
      </c>
      <c r="B23" s="31" t="s">
        <v>31</v>
      </c>
      <c r="C23" s="31">
        <v>2</v>
      </c>
      <c r="D23" s="31">
        <v>32500</v>
      </c>
      <c r="E23" s="27"/>
      <c r="F23" s="27"/>
      <c r="G23" s="18">
        <f t="shared" si="3"/>
        <v>65000</v>
      </c>
      <c r="H23" s="10">
        <f t="shared" si="1"/>
        <v>7425496</v>
      </c>
      <c r="J23" s="16"/>
      <c r="K23" s="17"/>
    </row>
    <row r="24" spans="1:12" ht="15.75" x14ac:dyDescent="0.25">
      <c r="A24" s="12"/>
      <c r="B24" s="31" t="s">
        <v>69</v>
      </c>
      <c r="C24" s="31">
        <v>3.5</v>
      </c>
      <c r="D24" s="31">
        <v>120000</v>
      </c>
      <c r="E24" s="27"/>
      <c r="F24" s="27"/>
      <c r="G24" s="18">
        <f t="shared" si="3"/>
        <v>420000</v>
      </c>
      <c r="H24" s="10">
        <f t="shared" si="1"/>
        <v>7005496</v>
      </c>
      <c r="J24" s="16"/>
      <c r="K24" s="17"/>
    </row>
    <row r="25" spans="1:12" ht="15.75" x14ac:dyDescent="0.25">
      <c r="A25" s="12"/>
      <c r="B25" s="31" t="s">
        <v>23</v>
      </c>
      <c r="C25" s="31">
        <v>50</v>
      </c>
      <c r="D25" s="31">
        <v>3200</v>
      </c>
      <c r="E25" s="27"/>
      <c r="F25" s="27"/>
      <c r="G25" s="18">
        <f t="shared" si="3"/>
        <v>160000</v>
      </c>
      <c r="H25" s="10">
        <f t="shared" si="1"/>
        <v>6845496</v>
      </c>
      <c r="J25" s="16"/>
      <c r="K25" s="17"/>
    </row>
    <row r="26" spans="1:12" ht="15.75" x14ac:dyDescent="0.25">
      <c r="A26" s="12"/>
      <c r="B26" s="31" t="s">
        <v>43</v>
      </c>
      <c r="C26" s="31">
        <v>1</v>
      </c>
      <c r="D26" s="31">
        <v>12000</v>
      </c>
      <c r="E26" s="27"/>
      <c r="F26" s="27"/>
      <c r="G26" s="18">
        <f t="shared" si="3"/>
        <v>12000</v>
      </c>
      <c r="H26" s="10">
        <f t="shared" si="1"/>
        <v>6833496</v>
      </c>
      <c r="J26" s="16"/>
      <c r="K26" s="17"/>
    </row>
    <row r="27" spans="1:12" ht="15.75" x14ac:dyDescent="0.25">
      <c r="A27" s="12"/>
      <c r="B27" s="31" t="s">
        <v>35</v>
      </c>
      <c r="C27" s="31">
        <v>1</v>
      </c>
      <c r="D27" s="31">
        <v>10000</v>
      </c>
      <c r="E27" s="27"/>
      <c r="F27" s="27"/>
      <c r="G27" s="18">
        <f t="shared" si="3"/>
        <v>10000</v>
      </c>
      <c r="H27" s="10">
        <f t="shared" si="1"/>
        <v>6823496</v>
      </c>
      <c r="J27" s="16"/>
      <c r="K27" s="17"/>
    </row>
    <row r="28" spans="1:12" ht="15.75" x14ac:dyDescent="0.25">
      <c r="A28" s="12"/>
      <c r="B28" s="31" t="s">
        <v>39</v>
      </c>
      <c r="C28" s="31">
        <v>1</v>
      </c>
      <c r="D28" s="31">
        <v>30000</v>
      </c>
      <c r="E28" s="27"/>
      <c r="F28" s="27"/>
      <c r="G28" s="18">
        <f t="shared" si="3"/>
        <v>30000</v>
      </c>
      <c r="H28" s="10">
        <f t="shared" si="1"/>
        <v>6793496</v>
      </c>
      <c r="J28" s="16"/>
      <c r="K28" s="17"/>
    </row>
    <row r="29" spans="1:12" ht="15.75" x14ac:dyDescent="0.25">
      <c r="A29" s="12"/>
      <c r="B29" s="24"/>
      <c r="C29" s="24"/>
      <c r="D29" s="25"/>
      <c r="E29" s="27"/>
      <c r="F29" s="27"/>
      <c r="G29" s="18"/>
      <c r="H29" s="10"/>
      <c r="J29" s="16"/>
      <c r="K29" s="17"/>
    </row>
    <row r="30" spans="1:12" ht="15.75" x14ac:dyDescent="0.25">
      <c r="A30" s="29" t="s">
        <v>96</v>
      </c>
      <c r="B30" s="31" t="s">
        <v>46</v>
      </c>
      <c r="C30" s="31">
        <v>25</v>
      </c>
      <c r="D30" s="31">
        <v>16000</v>
      </c>
      <c r="E30" s="27"/>
      <c r="F30" s="27"/>
      <c r="G30" s="18">
        <f>C30*D30</f>
        <v>400000</v>
      </c>
      <c r="H30" s="10">
        <f>H28+E30+F30-G30</f>
        <v>6393496</v>
      </c>
      <c r="J30" s="16"/>
      <c r="K30" s="17"/>
    </row>
    <row r="31" spans="1:12" ht="15.75" x14ac:dyDescent="0.25">
      <c r="A31" s="12"/>
      <c r="B31" s="31" t="s">
        <v>97</v>
      </c>
      <c r="C31" s="31">
        <v>2</v>
      </c>
      <c r="D31" s="31">
        <v>32500</v>
      </c>
      <c r="E31" s="27"/>
      <c r="F31" s="27"/>
      <c r="G31" s="18">
        <f t="shared" ref="G31:G33" si="4">C31*D31</f>
        <v>65000</v>
      </c>
      <c r="H31" s="10">
        <f t="shared" si="1"/>
        <v>6328496</v>
      </c>
      <c r="J31" s="16"/>
      <c r="K31" s="17"/>
    </row>
    <row r="32" spans="1:12" ht="15.75" x14ac:dyDescent="0.25">
      <c r="A32" s="12"/>
      <c r="B32" s="31" t="s">
        <v>33</v>
      </c>
      <c r="C32" s="31">
        <v>50</v>
      </c>
      <c r="D32" s="31">
        <v>3000</v>
      </c>
      <c r="E32" s="27"/>
      <c r="F32" s="27"/>
      <c r="G32" s="18">
        <f t="shared" si="4"/>
        <v>150000</v>
      </c>
      <c r="H32" s="10">
        <f t="shared" si="1"/>
        <v>6178496</v>
      </c>
      <c r="J32" s="16"/>
      <c r="K32" s="17"/>
    </row>
    <row r="33" spans="1:11" ht="15.75" x14ac:dyDescent="0.25">
      <c r="A33" s="12"/>
      <c r="B33" s="31" t="s">
        <v>69</v>
      </c>
      <c r="C33" s="31" t="s">
        <v>99</v>
      </c>
      <c r="D33" s="31">
        <v>120000</v>
      </c>
      <c r="E33" s="27"/>
      <c r="F33" s="27"/>
      <c r="G33" s="18">
        <f t="shared" si="4"/>
        <v>420000</v>
      </c>
      <c r="H33" s="10">
        <f t="shared" si="1"/>
        <v>5758496</v>
      </c>
      <c r="J33" s="16"/>
      <c r="K33" s="17"/>
    </row>
    <row r="34" spans="1:11" ht="15.75" x14ac:dyDescent="0.25">
      <c r="A34" s="12"/>
      <c r="B34" s="31" t="s">
        <v>43</v>
      </c>
      <c r="C34" s="31">
        <v>1</v>
      </c>
      <c r="D34" s="31">
        <v>14000</v>
      </c>
      <c r="E34" s="27"/>
      <c r="F34" s="27"/>
      <c r="G34" s="18">
        <f t="shared" ref="G34:G39" si="5">C34*D34</f>
        <v>14000</v>
      </c>
      <c r="H34" s="10">
        <f t="shared" si="1"/>
        <v>5744496</v>
      </c>
      <c r="J34" s="16"/>
      <c r="K34" s="17"/>
    </row>
    <row r="35" spans="1:11" ht="15.75" x14ac:dyDescent="0.25">
      <c r="A35" s="12"/>
      <c r="B35" s="31" t="s">
        <v>98</v>
      </c>
      <c r="C35" s="31">
        <v>1</v>
      </c>
      <c r="D35" s="31">
        <v>360000</v>
      </c>
      <c r="E35" s="27"/>
      <c r="F35" s="27"/>
      <c r="G35" s="18">
        <f t="shared" si="5"/>
        <v>360000</v>
      </c>
      <c r="H35" s="10">
        <f t="shared" si="1"/>
        <v>5384496</v>
      </c>
      <c r="J35" s="16"/>
      <c r="K35" s="17"/>
    </row>
    <row r="36" spans="1:11" ht="15.75" x14ac:dyDescent="0.25">
      <c r="A36" s="12"/>
      <c r="B36" s="31" t="s">
        <v>37</v>
      </c>
      <c r="C36" s="31">
        <v>1</v>
      </c>
      <c r="D36" s="31">
        <v>35000</v>
      </c>
      <c r="E36" s="27"/>
      <c r="F36" s="27"/>
      <c r="G36" s="18">
        <f t="shared" si="5"/>
        <v>35000</v>
      </c>
      <c r="H36" s="10">
        <f t="shared" si="1"/>
        <v>5349496</v>
      </c>
      <c r="J36" s="16"/>
      <c r="K36" s="17"/>
    </row>
    <row r="37" spans="1:11" ht="15.75" x14ac:dyDescent="0.25">
      <c r="A37" s="12"/>
      <c r="B37" s="31" t="s">
        <v>45</v>
      </c>
      <c r="C37" s="31">
        <v>1</v>
      </c>
      <c r="D37" s="31">
        <v>10000</v>
      </c>
      <c r="E37" s="27"/>
      <c r="F37" s="27"/>
      <c r="G37" s="18">
        <f t="shared" si="5"/>
        <v>10000</v>
      </c>
      <c r="H37" s="10">
        <f t="shared" si="1"/>
        <v>5339496</v>
      </c>
      <c r="J37" s="16"/>
      <c r="K37" s="17"/>
    </row>
    <row r="38" spans="1:11" ht="15.75" x14ac:dyDescent="0.25">
      <c r="A38" s="12"/>
      <c r="B38" s="24"/>
      <c r="C38" s="24"/>
      <c r="D38" s="25"/>
      <c r="E38" s="27"/>
      <c r="F38" s="27"/>
      <c r="G38" s="18">
        <f t="shared" si="5"/>
        <v>0</v>
      </c>
      <c r="H38" s="10">
        <f t="shared" si="1"/>
        <v>5339496</v>
      </c>
      <c r="J38" s="16"/>
      <c r="K38" s="17"/>
    </row>
    <row r="39" spans="1:11" ht="15.75" x14ac:dyDescent="0.25">
      <c r="A39" s="12"/>
      <c r="B39" s="24"/>
      <c r="C39" s="24"/>
      <c r="D39" s="25"/>
      <c r="E39" s="27"/>
      <c r="F39" s="27"/>
      <c r="G39" s="18">
        <f t="shared" si="5"/>
        <v>0</v>
      </c>
      <c r="H39" s="10">
        <f t="shared" si="1"/>
        <v>5339496</v>
      </c>
      <c r="J39" s="16"/>
      <c r="K39" s="17"/>
    </row>
    <row r="40" spans="1:11" ht="15.75" x14ac:dyDescent="0.25">
      <c r="A40" s="12"/>
      <c r="B40" s="24"/>
      <c r="C40" s="24"/>
      <c r="D40" s="25"/>
      <c r="E40" s="27"/>
      <c r="F40" s="27"/>
      <c r="G40" s="18"/>
      <c r="H40" s="10"/>
      <c r="J40" s="16"/>
      <c r="K40" s="17"/>
    </row>
    <row r="41" spans="1:11" ht="15.75" x14ac:dyDescent="0.25">
      <c r="A41" s="29"/>
      <c r="B41" s="24"/>
      <c r="C41" s="24"/>
      <c r="D41" s="25"/>
      <c r="E41" s="27"/>
      <c r="F41" s="27"/>
      <c r="G41" s="18">
        <f>C41*D41</f>
        <v>0</v>
      </c>
      <c r="H41" s="10">
        <f>H39+E41+F41-G41</f>
        <v>5339496</v>
      </c>
      <c r="J41" s="16"/>
      <c r="K41" s="17"/>
    </row>
    <row r="42" spans="1:11" ht="15.75" x14ac:dyDescent="0.25">
      <c r="A42" s="12"/>
      <c r="B42" s="24"/>
      <c r="C42" s="24"/>
      <c r="D42" s="25"/>
      <c r="E42" s="27"/>
      <c r="F42" s="27"/>
      <c r="G42" s="18">
        <f>C42*D42</f>
        <v>0</v>
      </c>
      <c r="H42" s="10">
        <f t="shared" si="1"/>
        <v>5339496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>
        <f>C43*D43</f>
        <v>0</v>
      </c>
      <c r="H43" s="10">
        <f t="shared" si="1"/>
        <v>5339496</v>
      </c>
      <c r="J43" s="16"/>
      <c r="K43" s="17"/>
    </row>
    <row r="44" spans="1:11" ht="15.75" x14ac:dyDescent="0.25">
      <c r="A44" s="12"/>
      <c r="B44" s="24"/>
      <c r="C44" s="24"/>
      <c r="D44" s="25"/>
      <c r="E44" s="27"/>
      <c r="F44" s="27"/>
      <c r="G44" s="18">
        <f>C44*D44</f>
        <v>0</v>
      </c>
      <c r="H44" s="10">
        <f t="shared" si="1"/>
        <v>5339496</v>
      </c>
      <c r="J44" s="16"/>
      <c r="K44" s="17"/>
    </row>
    <row r="45" spans="1:11" ht="15.75" x14ac:dyDescent="0.25">
      <c r="A45" s="12"/>
      <c r="B45" s="24"/>
      <c r="C45" s="24"/>
      <c r="D45" s="25"/>
      <c r="E45" s="27"/>
      <c r="F45" s="27"/>
      <c r="G45" s="18">
        <f>C45*D45</f>
        <v>0</v>
      </c>
      <c r="H45" s="10">
        <f t="shared" si="1"/>
        <v>5339496</v>
      </c>
      <c r="J45" s="16"/>
      <c r="K45" s="17"/>
    </row>
    <row r="46" spans="1:11" ht="15.75" x14ac:dyDescent="0.25">
      <c r="A46" s="12"/>
      <c r="B46" s="24"/>
      <c r="C46" s="24"/>
      <c r="D46" s="25"/>
      <c r="E46" s="27"/>
      <c r="F46" s="27"/>
      <c r="G46" s="18">
        <f t="shared" ref="G46:G47" si="6">C46*D46</f>
        <v>0</v>
      </c>
      <c r="H46" s="10">
        <f t="shared" si="1"/>
        <v>5339496</v>
      </c>
      <c r="J46" s="16"/>
      <c r="K46" s="17"/>
    </row>
    <row r="47" spans="1:11" ht="15.75" x14ac:dyDescent="0.25">
      <c r="A47" s="12"/>
      <c r="B47" s="24"/>
      <c r="C47" s="24"/>
      <c r="D47" s="25"/>
      <c r="E47" s="27"/>
      <c r="F47" s="27"/>
      <c r="G47" s="18">
        <f t="shared" si="6"/>
        <v>0</v>
      </c>
      <c r="H47" s="10">
        <f t="shared" si="1"/>
        <v>5339496</v>
      </c>
      <c r="J47" s="16"/>
      <c r="K47" s="17"/>
    </row>
    <row r="48" spans="1:11" ht="15.75" x14ac:dyDescent="0.25">
      <c r="A48" s="12"/>
      <c r="B48" s="24"/>
      <c r="C48" s="24"/>
      <c r="D48" s="25"/>
      <c r="E48" s="27"/>
      <c r="F48" s="27"/>
      <c r="G48" s="18"/>
      <c r="H48" s="10">
        <f t="shared" si="1"/>
        <v>5339496</v>
      </c>
      <c r="J48" s="16"/>
      <c r="K48" s="17"/>
    </row>
    <row r="49" spans="1:11" ht="15.75" x14ac:dyDescent="0.25">
      <c r="A49" s="12"/>
      <c r="B49" s="24"/>
      <c r="C49" s="24"/>
      <c r="D49" s="25"/>
      <c r="E49" s="27"/>
      <c r="F49" s="27"/>
      <c r="G49" s="18"/>
      <c r="H49" s="10">
        <f t="shared" si="1"/>
        <v>5339496</v>
      </c>
      <c r="J49" s="16"/>
      <c r="K49" s="17"/>
    </row>
    <row r="50" spans="1:11" ht="15.75" x14ac:dyDescent="0.25">
      <c r="A50" s="12"/>
      <c r="B50" s="24"/>
      <c r="C50" s="24"/>
      <c r="D50" s="25"/>
      <c r="E50" s="27"/>
      <c r="F50" s="27"/>
      <c r="G50" s="18"/>
      <c r="H50" s="10">
        <f t="shared" si="1"/>
        <v>5339496</v>
      </c>
      <c r="J50" s="16"/>
      <c r="K50" s="17"/>
    </row>
    <row r="51" spans="1:11" ht="15.75" x14ac:dyDescent="0.25">
      <c r="A51" s="12"/>
      <c r="B51" s="24"/>
      <c r="C51" s="24"/>
      <c r="D51" s="25"/>
      <c r="E51" s="27"/>
      <c r="F51" s="27"/>
      <c r="G51" s="18"/>
      <c r="H51" s="10">
        <f t="shared" si="1"/>
        <v>5339496</v>
      </c>
      <c r="J51" s="16"/>
      <c r="K51" s="17"/>
    </row>
    <row r="52" spans="1:11" ht="15.75" x14ac:dyDescent="0.25">
      <c r="A52" s="19" t="s">
        <v>102</v>
      </c>
      <c r="B52" s="19"/>
      <c r="C52" s="19"/>
      <c r="D52" s="20"/>
      <c r="E52" s="21">
        <f>SUM(E5:E21)</f>
        <v>1500000</v>
      </c>
      <c r="F52" s="21">
        <f>SUM(F5:F21)</f>
        <v>1000000</v>
      </c>
      <c r="G52" s="47">
        <f>SUM(G5:G51)</f>
        <v>3673000</v>
      </c>
      <c r="H52" s="49">
        <f>H4+E53-G52</f>
        <v>5339496</v>
      </c>
    </row>
    <row r="53" spans="1:11" ht="15.75" x14ac:dyDescent="0.25">
      <c r="A53" s="51" t="s">
        <v>103</v>
      </c>
      <c r="B53" s="52"/>
      <c r="C53" s="22"/>
      <c r="D53" s="23"/>
      <c r="E53" s="53">
        <f>E52+F52</f>
        <v>2500000</v>
      </c>
      <c r="F53" s="54"/>
      <c r="G53" s="48"/>
      <c r="H53" s="50"/>
    </row>
  </sheetData>
  <mergeCells count="6">
    <mergeCell ref="A1:H1"/>
    <mergeCell ref="E2:F2"/>
    <mergeCell ref="G52:G53"/>
    <mergeCell ref="H52:H53"/>
    <mergeCell ref="A53:B53"/>
    <mergeCell ref="E53:F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19" workbookViewId="0">
      <selection activeCell="D36" sqref="D36"/>
    </sheetView>
  </sheetViews>
  <sheetFormatPr defaultRowHeight="15" x14ac:dyDescent="0.25"/>
  <cols>
    <col min="1" max="1" width="23" bestFit="1" customWidth="1"/>
    <col min="2" max="2" width="35.28515625" bestFit="1" customWidth="1"/>
    <col min="3" max="3" width="9.5703125" bestFit="1" customWidth="1"/>
    <col min="4" max="4" width="10.5703125" bestFit="1" customWidth="1"/>
    <col min="5" max="7" width="13.7109375" bestFit="1" customWidth="1"/>
    <col min="8" max="8" width="14.5703125" bestFit="1" customWidth="1"/>
    <col min="11" max="11" width="12.28515625" bestFit="1" customWidth="1"/>
    <col min="12" max="12" width="12.140625" bestFit="1" customWidth="1"/>
  </cols>
  <sheetData>
    <row r="1" spans="1:11" ht="18.75" x14ac:dyDescent="0.25">
      <c r="A1" s="43" t="s">
        <v>100</v>
      </c>
      <c r="B1" s="44"/>
      <c r="C1" s="44"/>
      <c r="D1" s="44"/>
      <c r="E1" s="44"/>
      <c r="F1" s="44"/>
      <c r="G1" s="44"/>
      <c r="H1" s="45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6" t="s">
        <v>4</v>
      </c>
      <c r="F2" s="46"/>
      <c r="G2" s="30" t="s">
        <v>5</v>
      </c>
      <c r="H2" s="30" t="s">
        <v>6</v>
      </c>
    </row>
    <row r="3" spans="1:11" ht="15.75" x14ac:dyDescent="0.25">
      <c r="A3" s="1"/>
      <c r="B3" s="2"/>
      <c r="C3" s="2"/>
      <c r="D3" s="2"/>
      <c r="E3" s="30" t="s">
        <v>7</v>
      </c>
      <c r="F3" s="30" t="s">
        <v>8</v>
      </c>
      <c r="G3" s="30"/>
      <c r="H3" s="30"/>
    </row>
    <row r="4" spans="1:11" ht="15.75" x14ac:dyDescent="0.25">
      <c r="A4" s="3" t="s">
        <v>101</v>
      </c>
      <c r="B4" s="3"/>
      <c r="C4" s="3"/>
      <c r="D4" s="3"/>
      <c r="E4" s="4"/>
      <c r="F4" s="4"/>
      <c r="G4" s="4"/>
      <c r="H4" s="5">
        <v>5324496</v>
      </c>
    </row>
    <row r="5" spans="1:11" ht="15.75" x14ac:dyDescent="0.25">
      <c r="A5" s="6" t="s">
        <v>104</v>
      </c>
      <c r="B5" s="7" t="s">
        <v>17</v>
      </c>
      <c r="C5" s="8"/>
      <c r="D5" s="8"/>
      <c r="E5" s="9">
        <v>400000</v>
      </c>
      <c r="F5" s="9"/>
      <c r="G5" s="9"/>
      <c r="H5" s="5">
        <f>H4+E5+F5</f>
        <v>5724496</v>
      </c>
    </row>
    <row r="6" spans="1:11" ht="15.75" x14ac:dyDescent="0.25">
      <c r="A6" s="6" t="s">
        <v>104</v>
      </c>
      <c r="B6" s="7" t="s">
        <v>91</v>
      </c>
      <c r="C6" s="8"/>
      <c r="D6" s="8"/>
      <c r="E6" s="9">
        <v>500000</v>
      </c>
      <c r="F6" s="9"/>
      <c r="G6" s="9"/>
      <c r="H6" s="5">
        <f t="shared" ref="H6:H8" si="0">H5+E6+F6</f>
        <v>6224496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6224496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6224496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54" si="1">H8+E9+F9-G9</f>
        <v>6224496</v>
      </c>
    </row>
    <row r="10" spans="1:11" ht="15.75" x14ac:dyDescent="0.25">
      <c r="A10" s="29" t="s">
        <v>105</v>
      </c>
      <c r="B10" s="31" t="s">
        <v>46</v>
      </c>
      <c r="C10" s="31">
        <v>25</v>
      </c>
      <c r="D10" s="32">
        <v>16000</v>
      </c>
      <c r="E10" s="26"/>
      <c r="F10" s="26"/>
      <c r="G10" s="11">
        <f>C10*D10</f>
        <v>400000</v>
      </c>
      <c r="H10" s="10">
        <f t="shared" si="1"/>
        <v>5824496</v>
      </c>
    </row>
    <row r="11" spans="1:11" ht="15.75" x14ac:dyDescent="0.25">
      <c r="A11" s="12"/>
      <c r="B11" s="31" t="s">
        <v>32</v>
      </c>
      <c r="C11" s="31">
        <v>3</v>
      </c>
      <c r="D11" s="32">
        <v>20000</v>
      </c>
      <c r="E11" s="26"/>
      <c r="F11" s="26"/>
      <c r="G11" s="11">
        <f t="shared" ref="G11:G21" si="2">C11*D11</f>
        <v>60000</v>
      </c>
      <c r="H11" s="10">
        <f t="shared" si="1"/>
        <v>5764496</v>
      </c>
      <c r="I11" s="13"/>
    </row>
    <row r="12" spans="1:11" ht="15.75" x14ac:dyDescent="0.25">
      <c r="A12" s="12"/>
      <c r="B12" s="31" t="s">
        <v>69</v>
      </c>
      <c r="C12" s="31">
        <v>3.5</v>
      </c>
      <c r="D12" s="32">
        <v>120000</v>
      </c>
      <c r="E12" s="26"/>
      <c r="F12" s="26"/>
      <c r="G12" s="11">
        <f t="shared" si="2"/>
        <v>420000</v>
      </c>
      <c r="H12" s="10">
        <f t="shared" si="1"/>
        <v>5344496</v>
      </c>
    </row>
    <row r="13" spans="1:11" ht="15.75" x14ac:dyDescent="0.25">
      <c r="A13" s="12"/>
      <c r="B13" s="31" t="s">
        <v>33</v>
      </c>
      <c r="C13" s="31">
        <v>50</v>
      </c>
      <c r="D13" s="32">
        <v>3200</v>
      </c>
      <c r="E13" s="26"/>
      <c r="F13" s="26"/>
      <c r="G13" s="11">
        <f t="shared" si="2"/>
        <v>160000</v>
      </c>
      <c r="H13" s="10">
        <f t="shared" si="1"/>
        <v>5184496</v>
      </c>
    </row>
    <row r="14" spans="1:11" ht="15.75" x14ac:dyDescent="0.25">
      <c r="A14" s="12"/>
      <c r="B14" s="31" t="s">
        <v>94</v>
      </c>
      <c r="C14" s="31">
        <v>1</v>
      </c>
      <c r="D14" s="32">
        <v>12000</v>
      </c>
      <c r="E14" s="26"/>
      <c r="F14" s="26"/>
      <c r="G14" s="11">
        <f t="shared" si="2"/>
        <v>12000</v>
      </c>
      <c r="H14" s="10">
        <f t="shared" si="1"/>
        <v>5172496</v>
      </c>
    </row>
    <row r="15" spans="1:11" ht="15.75" x14ac:dyDescent="0.25">
      <c r="A15" s="12"/>
      <c r="B15" s="31" t="s">
        <v>21</v>
      </c>
      <c r="C15" s="31">
        <v>1</v>
      </c>
      <c r="D15" s="32">
        <v>33000</v>
      </c>
      <c r="E15" s="26"/>
      <c r="F15" s="26"/>
      <c r="G15" s="11">
        <f t="shared" si="2"/>
        <v>33000</v>
      </c>
      <c r="H15" s="10">
        <f t="shared" si="1"/>
        <v>5139496</v>
      </c>
      <c r="J15" s="14" t="s">
        <v>12</v>
      </c>
      <c r="K15" s="15">
        <f>SUM(G10:G21)</f>
        <v>1085000</v>
      </c>
    </row>
    <row r="16" spans="1:11" ht="15.75" x14ac:dyDescent="0.25">
      <c r="A16" s="12"/>
      <c r="B16" s="24"/>
      <c r="C16" s="24"/>
      <c r="D16" s="25"/>
      <c r="E16" s="26"/>
      <c r="F16" s="26"/>
      <c r="G16" s="11">
        <f t="shared" si="2"/>
        <v>0</v>
      </c>
      <c r="H16" s="10">
        <f t="shared" si="1"/>
        <v>5139496</v>
      </c>
      <c r="J16" s="14" t="s">
        <v>13</v>
      </c>
      <c r="K16" s="15">
        <f>SUM(G23:G33)</f>
        <v>912000</v>
      </c>
    </row>
    <row r="17" spans="1:12" ht="15.75" x14ac:dyDescent="0.25">
      <c r="A17" s="12"/>
      <c r="B17" s="24"/>
      <c r="C17" s="24"/>
      <c r="D17" s="25"/>
      <c r="E17" s="26"/>
      <c r="F17" s="26"/>
      <c r="G17" s="11">
        <f t="shared" si="2"/>
        <v>0</v>
      </c>
      <c r="H17" s="10">
        <f t="shared" si="1"/>
        <v>5139496</v>
      </c>
      <c r="J17" s="14" t="s">
        <v>14</v>
      </c>
      <c r="K17" s="15">
        <f>SUM(G35:G42)</f>
        <v>938000</v>
      </c>
      <c r="L17" s="13"/>
    </row>
    <row r="18" spans="1:12" ht="15.75" x14ac:dyDescent="0.25">
      <c r="A18" s="12"/>
      <c r="B18" s="24"/>
      <c r="C18" s="24"/>
      <c r="D18" s="25"/>
      <c r="E18" s="26"/>
      <c r="F18" s="26"/>
      <c r="G18" s="11">
        <f t="shared" si="2"/>
        <v>0</v>
      </c>
      <c r="H18" s="10">
        <f t="shared" si="1"/>
        <v>5139496</v>
      </c>
      <c r="J18" s="14" t="s">
        <v>15</v>
      </c>
      <c r="K18" s="15">
        <f>SUM(G44:G51)</f>
        <v>1316000</v>
      </c>
    </row>
    <row r="19" spans="1:12" ht="15.75" x14ac:dyDescent="0.25">
      <c r="A19" s="12"/>
      <c r="B19" s="24"/>
      <c r="C19" s="24"/>
      <c r="D19" s="25"/>
      <c r="E19" s="26"/>
      <c r="F19" s="26"/>
      <c r="G19" s="11">
        <f t="shared" si="2"/>
        <v>0</v>
      </c>
      <c r="H19" s="10">
        <f t="shared" si="1"/>
        <v>5139496</v>
      </c>
      <c r="J19" s="14" t="s">
        <v>16</v>
      </c>
      <c r="K19" s="15"/>
    </row>
    <row r="20" spans="1:12" ht="15.75" x14ac:dyDescent="0.25">
      <c r="A20" s="12"/>
      <c r="B20" s="24"/>
      <c r="C20" s="24"/>
      <c r="D20" s="25"/>
      <c r="E20" s="26"/>
      <c r="F20" s="26"/>
      <c r="G20" s="11"/>
      <c r="H20" s="10">
        <f t="shared" si="1"/>
        <v>5139496</v>
      </c>
      <c r="J20" s="16"/>
      <c r="K20" s="17" t="e">
        <f>SUM</f>
        <v>#NAME?</v>
      </c>
    </row>
    <row r="21" spans="1:12" ht="15.75" x14ac:dyDescent="0.25">
      <c r="A21" s="12"/>
      <c r="B21" s="24"/>
      <c r="C21" s="24"/>
      <c r="D21" s="25"/>
      <c r="E21" s="27"/>
      <c r="F21" s="27"/>
      <c r="G21" s="11">
        <f t="shared" si="2"/>
        <v>0</v>
      </c>
      <c r="H21" s="10">
        <f t="shared" si="1"/>
        <v>5139496</v>
      </c>
      <c r="J21" s="16"/>
      <c r="K21" s="17">
        <f>K15+K16+K17+K18+K19</f>
        <v>4251000</v>
      </c>
    </row>
    <row r="22" spans="1:12" ht="15.75" x14ac:dyDescent="0.25">
      <c r="A22" s="12"/>
      <c r="B22" s="24"/>
      <c r="C22" s="24"/>
      <c r="D22" s="25"/>
      <c r="E22" s="27"/>
      <c r="F22" s="27"/>
      <c r="G22" s="11"/>
      <c r="H22" s="10"/>
      <c r="J22" s="16"/>
      <c r="K22" s="17"/>
    </row>
    <row r="23" spans="1:12" ht="15.75" x14ac:dyDescent="0.25">
      <c r="A23" s="29" t="s">
        <v>111</v>
      </c>
      <c r="B23" s="31" t="s">
        <v>42</v>
      </c>
      <c r="C23" s="31">
        <v>8</v>
      </c>
      <c r="D23" s="38">
        <v>17000</v>
      </c>
      <c r="E23" s="27"/>
      <c r="F23" s="27"/>
      <c r="G23" s="18">
        <f>C23*D23</f>
        <v>136000</v>
      </c>
      <c r="H23" s="10">
        <f>H21+E23+F23-G23</f>
        <v>5003496</v>
      </c>
      <c r="J23" s="16"/>
      <c r="K23" s="17"/>
    </row>
    <row r="24" spans="1:12" ht="15.75" x14ac:dyDescent="0.25">
      <c r="A24" s="12"/>
      <c r="B24" s="31" t="s">
        <v>106</v>
      </c>
      <c r="C24" s="31">
        <v>1.5</v>
      </c>
      <c r="D24" s="38">
        <v>40000</v>
      </c>
      <c r="E24" s="27"/>
      <c r="F24" s="27"/>
      <c r="G24" s="18">
        <f>C24*D24</f>
        <v>60000</v>
      </c>
      <c r="H24" s="10">
        <f t="shared" si="1"/>
        <v>4943496</v>
      </c>
      <c r="J24" s="16"/>
      <c r="K24" s="17"/>
    </row>
    <row r="25" spans="1:12" ht="15.75" x14ac:dyDescent="0.25">
      <c r="A25" s="12"/>
      <c r="B25" s="31" t="s">
        <v>29</v>
      </c>
      <c r="C25" s="31">
        <v>4</v>
      </c>
      <c r="D25" s="38">
        <v>110000</v>
      </c>
      <c r="E25" s="27"/>
      <c r="F25" s="27"/>
      <c r="G25" s="18">
        <f>C25*D25</f>
        <v>440000</v>
      </c>
      <c r="H25" s="10">
        <f t="shared" si="1"/>
        <v>4503496</v>
      </c>
      <c r="J25" s="16"/>
      <c r="K25" s="17"/>
    </row>
    <row r="26" spans="1:12" ht="15.75" x14ac:dyDescent="0.25">
      <c r="A26" s="12"/>
      <c r="B26" s="31" t="s">
        <v>26</v>
      </c>
      <c r="C26" s="31">
        <v>5</v>
      </c>
      <c r="D26" s="38">
        <v>13000</v>
      </c>
      <c r="E26" s="27"/>
      <c r="F26" s="27"/>
      <c r="G26" s="18">
        <f t="shared" ref="G26:G32" si="3">C26*D26</f>
        <v>65000</v>
      </c>
      <c r="H26" s="10">
        <f t="shared" si="1"/>
        <v>4438496</v>
      </c>
      <c r="J26" s="16"/>
      <c r="K26" s="17"/>
    </row>
    <row r="27" spans="1:12" ht="15.75" x14ac:dyDescent="0.25">
      <c r="A27" s="12"/>
      <c r="B27" s="31" t="s">
        <v>43</v>
      </c>
      <c r="C27" s="31">
        <v>1</v>
      </c>
      <c r="D27" s="38">
        <v>50000</v>
      </c>
      <c r="E27" s="27"/>
      <c r="F27" s="27"/>
      <c r="G27" s="18">
        <f t="shared" si="3"/>
        <v>50000</v>
      </c>
      <c r="H27" s="10">
        <f t="shared" si="1"/>
        <v>4388496</v>
      </c>
      <c r="J27" s="16"/>
      <c r="K27" s="17"/>
    </row>
    <row r="28" spans="1:12" ht="15.75" x14ac:dyDescent="0.25">
      <c r="A28" s="12"/>
      <c r="B28" s="31" t="s">
        <v>107</v>
      </c>
      <c r="C28" s="31">
        <v>3</v>
      </c>
      <c r="D28" s="38">
        <v>17000</v>
      </c>
      <c r="E28" s="27"/>
      <c r="F28" s="27"/>
      <c r="G28" s="18">
        <f t="shared" si="3"/>
        <v>51000</v>
      </c>
      <c r="H28" s="10">
        <f t="shared" si="1"/>
        <v>4337496</v>
      </c>
      <c r="J28" s="16"/>
      <c r="K28" s="17"/>
    </row>
    <row r="29" spans="1:12" ht="15.75" x14ac:dyDescent="0.25">
      <c r="A29" s="12"/>
      <c r="B29" s="31" t="s">
        <v>108</v>
      </c>
      <c r="C29" s="31">
        <v>1</v>
      </c>
      <c r="D29" s="38">
        <v>30000</v>
      </c>
      <c r="E29" s="27"/>
      <c r="F29" s="27"/>
      <c r="G29" s="18">
        <f t="shared" si="3"/>
        <v>30000</v>
      </c>
      <c r="H29" s="10">
        <f t="shared" si="1"/>
        <v>4307496</v>
      </c>
      <c r="J29" s="16"/>
      <c r="K29" s="17"/>
    </row>
    <row r="30" spans="1:12" ht="15.75" x14ac:dyDescent="0.25">
      <c r="A30" s="12"/>
      <c r="B30" s="31" t="s">
        <v>30</v>
      </c>
      <c r="C30" s="31">
        <v>1</v>
      </c>
      <c r="D30" s="38">
        <v>40000</v>
      </c>
      <c r="E30" s="27"/>
      <c r="F30" s="27"/>
      <c r="G30" s="18">
        <f t="shared" si="3"/>
        <v>40000</v>
      </c>
      <c r="H30" s="10">
        <f t="shared" si="1"/>
        <v>4267496</v>
      </c>
      <c r="J30" s="16"/>
      <c r="K30" s="17"/>
    </row>
    <row r="31" spans="1:12" ht="15.75" x14ac:dyDescent="0.25">
      <c r="A31" s="12"/>
      <c r="B31" s="31" t="s">
        <v>109</v>
      </c>
      <c r="C31" s="31">
        <v>2</v>
      </c>
      <c r="D31" s="38">
        <v>10000</v>
      </c>
      <c r="E31" s="27"/>
      <c r="F31" s="27"/>
      <c r="G31" s="18">
        <f t="shared" si="3"/>
        <v>20000</v>
      </c>
      <c r="H31" s="10">
        <f t="shared" si="1"/>
        <v>4247496</v>
      </c>
      <c r="J31" s="16"/>
      <c r="K31" s="17"/>
    </row>
    <row r="32" spans="1:12" ht="15.75" x14ac:dyDescent="0.25">
      <c r="A32" s="12"/>
      <c r="B32" s="31" t="s">
        <v>110</v>
      </c>
      <c r="C32" s="31">
        <v>1</v>
      </c>
      <c r="D32" s="38">
        <v>20000</v>
      </c>
      <c r="E32" s="27"/>
      <c r="F32" s="27"/>
      <c r="G32" s="18">
        <f t="shared" si="3"/>
        <v>20000</v>
      </c>
      <c r="H32" s="10">
        <f t="shared" si="1"/>
        <v>4227496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>
        <f t="shared" ref="G33" si="4">C33*D33</f>
        <v>0</v>
      </c>
      <c r="H33" s="10">
        <f t="shared" si="1"/>
        <v>4227496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/>
      <c r="J34" s="16"/>
      <c r="K34" s="17"/>
    </row>
    <row r="35" spans="1:11" ht="15.75" x14ac:dyDescent="0.25">
      <c r="A35" s="29" t="s">
        <v>112</v>
      </c>
      <c r="B35" s="31" t="s">
        <v>25</v>
      </c>
      <c r="C35" s="24">
        <v>10</v>
      </c>
      <c r="D35" s="25">
        <v>16000</v>
      </c>
      <c r="E35" s="27"/>
      <c r="F35" s="27"/>
      <c r="G35" s="18">
        <f>C35*D35</f>
        <v>160000</v>
      </c>
      <c r="H35" s="10">
        <f>H28+E35+F35-G35</f>
        <v>4177496</v>
      </c>
      <c r="J35" s="16"/>
      <c r="K35" s="17"/>
    </row>
    <row r="36" spans="1:11" ht="15.75" x14ac:dyDescent="0.25">
      <c r="A36" s="12"/>
      <c r="B36" s="31" t="s">
        <v>113</v>
      </c>
      <c r="C36" s="24">
        <v>4.5</v>
      </c>
      <c r="D36" s="25">
        <v>110000</v>
      </c>
      <c r="E36" s="27"/>
      <c r="F36" s="27"/>
      <c r="G36" s="18">
        <f t="shared" ref="G36:G38" si="5">C36*D36</f>
        <v>495000</v>
      </c>
      <c r="H36" s="10">
        <f t="shared" si="1"/>
        <v>3682496</v>
      </c>
      <c r="J36" s="16"/>
      <c r="K36" s="17"/>
    </row>
    <row r="37" spans="1:11" ht="15.75" x14ac:dyDescent="0.25">
      <c r="A37" s="12"/>
      <c r="B37" s="31" t="s">
        <v>106</v>
      </c>
      <c r="C37" s="24">
        <v>1.5</v>
      </c>
      <c r="D37" s="25">
        <v>40000</v>
      </c>
      <c r="E37" s="27"/>
      <c r="F37" s="27"/>
      <c r="G37" s="18">
        <f t="shared" si="5"/>
        <v>60000</v>
      </c>
      <c r="H37" s="10">
        <f t="shared" si="1"/>
        <v>3622496</v>
      </c>
      <c r="J37" s="16"/>
      <c r="K37" s="17"/>
    </row>
    <row r="38" spans="1:11" ht="15.75" x14ac:dyDescent="0.25">
      <c r="A38" s="12"/>
      <c r="B38" s="31" t="s">
        <v>26</v>
      </c>
      <c r="C38" s="24">
        <v>6</v>
      </c>
      <c r="D38" s="25">
        <v>13000</v>
      </c>
      <c r="E38" s="27"/>
      <c r="F38" s="27"/>
      <c r="G38" s="18">
        <f t="shared" si="5"/>
        <v>78000</v>
      </c>
      <c r="H38" s="10">
        <f t="shared" si="1"/>
        <v>3544496</v>
      </c>
      <c r="J38" s="16"/>
      <c r="K38" s="17"/>
    </row>
    <row r="39" spans="1:11" ht="15.75" x14ac:dyDescent="0.25">
      <c r="A39" s="12"/>
      <c r="B39" s="31" t="s">
        <v>27</v>
      </c>
      <c r="C39" s="24">
        <v>3</v>
      </c>
      <c r="D39" s="25">
        <v>15000</v>
      </c>
      <c r="E39" s="27"/>
      <c r="F39" s="27"/>
      <c r="G39" s="18">
        <f>C39*D39</f>
        <v>45000</v>
      </c>
      <c r="H39" s="10">
        <f t="shared" si="1"/>
        <v>3499496</v>
      </c>
      <c r="J39" s="16"/>
      <c r="K39" s="17"/>
    </row>
    <row r="40" spans="1:11" ht="15.75" x14ac:dyDescent="0.25">
      <c r="A40" s="12"/>
      <c r="B40" s="31" t="s">
        <v>22</v>
      </c>
      <c r="C40" s="24">
        <v>1</v>
      </c>
      <c r="D40" s="25">
        <v>35000</v>
      </c>
      <c r="E40" s="27"/>
      <c r="F40" s="27"/>
      <c r="G40" s="18">
        <f>C40*D40</f>
        <v>35000</v>
      </c>
      <c r="H40" s="10">
        <f t="shared" si="1"/>
        <v>3464496</v>
      </c>
      <c r="J40" s="16"/>
      <c r="K40" s="17"/>
    </row>
    <row r="41" spans="1:11" ht="15.75" x14ac:dyDescent="0.25">
      <c r="A41" s="12"/>
      <c r="B41" s="31" t="s">
        <v>114</v>
      </c>
      <c r="C41" s="24">
        <v>2</v>
      </c>
      <c r="D41" s="25">
        <v>10000</v>
      </c>
      <c r="E41" s="27"/>
      <c r="F41" s="27"/>
      <c r="G41" s="18">
        <f>C41*D41</f>
        <v>20000</v>
      </c>
      <c r="H41" s="10">
        <f t="shared" si="1"/>
        <v>3444496</v>
      </c>
      <c r="J41" s="16"/>
      <c r="K41" s="17"/>
    </row>
    <row r="42" spans="1:11" ht="15.75" x14ac:dyDescent="0.25">
      <c r="A42" s="12"/>
      <c r="B42" s="31" t="s">
        <v>115</v>
      </c>
      <c r="C42" s="24">
        <v>1</v>
      </c>
      <c r="D42" s="25">
        <v>45000</v>
      </c>
      <c r="E42" s="27"/>
      <c r="F42" s="27"/>
      <c r="G42" s="18">
        <f>C42*D42</f>
        <v>45000</v>
      </c>
      <c r="H42" s="10">
        <f t="shared" si="1"/>
        <v>3399496</v>
      </c>
      <c r="J42" s="16"/>
      <c r="K42" s="17"/>
    </row>
    <row r="43" spans="1:11" ht="15.75" x14ac:dyDescent="0.25">
      <c r="A43" s="12"/>
      <c r="B43" s="24"/>
      <c r="C43" s="24"/>
      <c r="D43" s="25"/>
      <c r="E43" s="27"/>
      <c r="F43" s="27"/>
      <c r="G43" s="18"/>
      <c r="H43" s="10"/>
      <c r="J43" s="16"/>
      <c r="K43" s="17"/>
    </row>
    <row r="44" spans="1:11" ht="15.75" x14ac:dyDescent="0.25">
      <c r="A44" s="29" t="s">
        <v>116</v>
      </c>
      <c r="B44" s="31" t="s">
        <v>25</v>
      </c>
      <c r="C44" s="24">
        <v>10</v>
      </c>
      <c r="D44" s="25">
        <v>16000</v>
      </c>
      <c r="E44" s="27"/>
      <c r="F44" s="27"/>
      <c r="G44" s="18">
        <f>C44*D44</f>
        <v>160000</v>
      </c>
      <c r="H44" s="10">
        <f>H39+E44+F44-G44</f>
        <v>3339496</v>
      </c>
      <c r="J44" s="16"/>
      <c r="K44" s="17"/>
    </row>
    <row r="45" spans="1:11" ht="15.75" x14ac:dyDescent="0.25">
      <c r="A45" s="12"/>
      <c r="B45" s="31" t="s">
        <v>29</v>
      </c>
      <c r="C45" s="24">
        <v>4.5</v>
      </c>
      <c r="D45" s="25">
        <v>120000</v>
      </c>
      <c r="E45" s="27"/>
      <c r="F45" s="27"/>
      <c r="G45" s="18">
        <f>C45*D45</f>
        <v>540000</v>
      </c>
      <c r="H45" s="10">
        <f t="shared" si="1"/>
        <v>2799496</v>
      </c>
      <c r="J45" s="16"/>
      <c r="K45" s="17"/>
    </row>
    <row r="46" spans="1:11" ht="15.75" x14ac:dyDescent="0.25">
      <c r="A46" s="12"/>
      <c r="B46" s="31" t="s">
        <v>106</v>
      </c>
      <c r="C46" s="24">
        <v>1.5</v>
      </c>
      <c r="D46" s="25">
        <v>40000</v>
      </c>
      <c r="E46" s="27"/>
      <c r="F46" s="27"/>
      <c r="G46" s="18">
        <f>C46*D46</f>
        <v>60000</v>
      </c>
      <c r="H46" s="10">
        <f t="shared" si="1"/>
        <v>2739496</v>
      </c>
      <c r="J46" s="16"/>
      <c r="K46" s="17"/>
    </row>
    <row r="47" spans="1:11" ht="15.75" x14ac:dyDescent="0.25">
      <c r="A47" s="12"/>
      <c r="B47" s="31" t="s">
        <v>26</v>
      </c>
      <c r="C47" s="24">
        <v>6</v>
      </c>
      <c r="D47" s="25">
        <v>13000</v>
      </c>
      <c r="E47" s="27"/>
      <c r="F47" s="27"/>
      <c r="G47" s="18">
        <f>C47*D47</f>
        <v>78000</v>
      </c>
      <c r="H47" s="10">
        <f t="shared" si="1"/>
        <v>2661496</v>
      </c>
      <c r="J47" s="16"/>
      <c r="K47" s="17"/>
    </row>
    <row r="48" spans="1:11" ht="15.75" x14ac:dyDescent="0.25">
      <c r="A48" s="12"/>
      <c r="B48" s="31" t="s">
        <v>107</v>
      </c>
      <c r="C48" s="24">
        <v>3</v>
      </c>
      <c r="D48" s="25">
        <v>15000</v>
      </c>
      <c r="E48" s="27"/>
      <c r="F48" s="27"/>
      <c r="G48" s="18">
        <f>C48*D48</f>
        <v>45000</v>
      </c>
      <c r="H48" s="10">
        <f t="shared" si="1"/>
        <v>2616496</v>
      </c>
      <c r="J48" s="16"/>
      <c r="K48" s="17"/>
    </row>
    <row r="49" spans="1:11" ht="15.75" x14ac:dyDescent="0.25">
      <c r="A49" s="12"/>
      <c r="B49" s="31" t="s">
        <v>117</v>
      </c>
      <c r="C49" s="24">
        <v>1</v>
      </c>
      <c r="D49" s="25">
        <v>40000</v>
      </c>
      <c r="E49" s="27"/>
      <c r="F49" s="27"/>
      <c r="G49" s="18">
        <f t="shared" ref="G49:G50" si="6">C49*D49</f>
        <v>40000</v>
      </c>
      <c r="H49" s="10">
        <f t="shared" si="1"/>
        <v>2576496</v>
      </c>
      <c r="J49" s="16"/>
      <c r="K49" s="17"/>
    </row>
    <row r="50" spans="1:11" ht="15.75" x14ac:dyDescent="0.25">
      <c r="A50" s="12"/>
      <c r="B50" s="31" t="s">
        <v>118</v>
      </c>
      <c r="C50" s="24">
        <v>1</v>
      </c>
      <c r="D50" s="25">
        <v>33000</v>
      </c>
      <c r="E50" s="27"/>
      <c r="F50" s="27"/>
      <c r="G50" s="18">
        <f t="shared" si="6"/>
        <v>33000</v>
      </c>
      <c r="H50" s="10">
        <f t="shared" si="1"/>
        <v>2543496</v>
      </c>
      <c r="J50" s="16"/>
      <c r="K50" s="17"/>
    </row>
    <row r="51" spans="1:11" ht="15.75" x14ac:dyDescent="0.25">
      <c r="A51" s="12"/>
      <c r="B51" s="31" t="s">
        <v>119</v>
      </c>
      <c r="C51" s="24">
        <v>1</v>
      </c>
      <c r="D51" s="25">
        <v>360000</v>
      </c>
      <c r="E51" s="27"/>
      <c r="F51" s="27"/>
      <c r="G51" s="18">
        <f>C51*D51</f>
        <v>360000</v>
      </c>
      <c r="H51" s="10">
        <f t="shared" si="1"/>
        <v>2183496</v>
      </c>
      <c r="J51" s="16"/>
      <c r="K51" s="17"/>
    </row>
    <row r="52" spans="1:11" ht="15.75" x14ac:dyDescent="0.25">
      <c r="A52" s="12"/>
      <c r="B52" s="24"/>
      <c r="C52" s="24"/>
      <c r="D52" s="25"/>
      <c r="E52" s="27"/>
      <c r="F52" s="27"/>
      <c r="G52" s="18"/>
      <c r="H52" s="10">
        <f t="shared" si="1"/>
        <v>2183496</v>
      </c>
      <c r="J52" s="16"/>
      <c r="K52" s="17"/>
    </row>
    <row r="53" spans="1:11" ht="15.75" x14ac:dyDescent="0.25">
      <c r="A53" s="12"/>
      <c r="B53" s="24"/>
      <c r="C53" s="24"/>
      <c r="D53" s="25"/>
      <c r="E53" s="27"/>
      <c r="F53" s="27"/>
      <c r="G53" s="18"/>
      <c r="H53" s="10">
        <f t="shared" si="1"/>
        <v>2183496</v>
      </c>
      <c r="J53" s="16"/>
      <c r="K53" s="17"/>
    </row>
    <row r="54" spans="1:11" ht="15.75" x14ac:dyDescent="0.25">
      <c r="A54" s="12"/>
      <c r="B54" s="24"/>
      <c r="C54" s="24"/>
      <c r="D54" s="25"/>
      <c r="E54" s="27"/>
      <c r="F54" s="27"/>
      <c r="G54" s="18"/>
      <c r="H54" s="10">
        <f t="shared" si="1"/>
        <v>2183496</v>
      </c>
      <c r="J54" s="16"/>
      <c r="K54" s="17"/>
    </row>
    <row r="55" spans="1:11" ht="15.75" x14ac:dyDescent="0.25">
      <c r="A55" s="19" t="s">
        <v>120</v>
      </c>
      <c r="B55" s="19"/>
      <c r="C55" s="19"/>
      <c r="D55" s="20"/>
      <c r="E55" s="21">
        <f>SUM(E5:E21)</f>
        <v>900000</v>
      </c>
      <c r="F55" s="21">
        <f>SUM(F5:F21)</f>
        <v>0</v>
      </c>
      <c r="G55" s="47">
        <f>SUM(G5:G54)</f>
        <v>4251000</v>
      </c>
      <c r="H55" s="49">
        <f>H4+E56-G55</f>
        <v>1973496</v>
      </c>
    </row>
    <row r="56" spans="1:11" ht="15.75" x14ac:dyDescent="0.25">
      <c r="A56" s="51" t="s">
        <v>121</v>
      </c>
      <c r="B56" s="52"/>
      <c r="C56" s="22"/>
      <c r="D56" s="23"/>
      <c r="E56" s="53">
        <f>E55+F55</f>
        <v>900000</v>
      </c>
      <c r="F56" s="54"/>
      <c r="G56" s="48"/>
      <c r="H56" s="50"/>
    </row>
  </sheetData>
  <mergeCells count="6">
    <mergeCell ref="A1:H1"/>
    <mergeCell ref="E2:F2"/>
    <mergeCell ref="G55:G56"/>
    <mergeCell ref="H55:H56"/>
    <mergeCell ref="A56:B56"/>
    <mergeCell ref="E56:F5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opLeftCell="A43" workbookViewId="0">
      <selection sqref="A1:K65"/>
    </sheetView>
  </sheetViews>
  <sheetFormatPr defaultRowHeight="15" x14ac:dyDescent="0.25"/>
  <cols>
    <col min="1" max="1" width="23" bestFit="1" customWidth="1"/>
    <col min="2" max="2" width="24.28515625" bestFit="1" customWidth="1"/>
    <col min="3" max="3" width="9.5703125" bestFit="1" customWidth="1"/>
    <col min="4" max="4" width="10.5703125" bestFit="1" customWidth="1"/>
    <col min="5" max="5" width="13.7109375" bestFit="1" customWidth="1"/>
    <col min="6" max="6" width="14.855468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3" t="s">
        <v>122</v>
      </c>
      <c r="B1" s="44"/>
      <c r="C1" s="44"/>
      <c r="D1" s="44"/>
      <c r="E1" s="44"/>
      <c r="F1" s="44"/>
      <c r="G1" s="44"/>
      <c r="H1" s="45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6" t="s">
        <v>4</v>
      </c>
      <c r="F2" s="46"/>
      <c r="G2" s="39" t="s">
        <v>5</v>
      </c>
      <c r="H2" s="39" t="s">
        <v>6</v>
      </c>
    </row>
    <row r="3" spans="1:11" ht="15.75" x14ac:dyDescent="0.25">
      <c r="A3" s="1"/>
      <c r="B3" s="2"/>
      <c r="C3" s="2"/>
      <c r="D3" s="2"/>
      <c r="E3" s="39" t="s">
        <v>7</v>
      </c>
      <c r="F3" s="39" t="s">
        <v>8</v>
      </c>
      <c r="G3" s="39"/>
      <c r="H3" s="39"/>
    </row>
    <row r="4" spans="1:11" ht="15.75" x14ac:dyDescent="0.25">
      <c r="A4" s="3" t="s">
        <v>123</v>
      </c>
      <c r="B4" s="3"/>
      <c r="C4" s="3"/>
      <c r="D4" s="3"/>
      <c r="E4" s="4"/>
      <c r="F4" s="4"/>
      <c r="G4" s="4"/>
      <c r="H4" s="5">
        <v>1973496</v>
      </c>
    </row>
    <row r="5" spans="1:11" ht="15.75" x14ac:dyDescent="0.25">
      <c r="A5" s="6" t="s">
        <v>135</v>
      </c>
      <c r="B5" s="7" t="s">
        <v>17</v>
      </c>
      <c r="C5" s="8"/>
      <c r="D5" s="8"/>
      <c r="E5" s="9">
        <v>1200000</v>
      </c>
      <c r="F5" s="9"/>
      <c r="G5" s="9"/>
      <c r="H5" s="5">
        <f>H4+E5+F5</f>
        <v>3173496</v>
      </c>
    </row>
    <row r="6" spans="1:11" ht="15.75" x14ac:dyDescent="0.25">
      <c r="A6" s="6" t="s">
        <v>136</v>
      </c>
      <c r="B6" s="7" t="s">
        <v>91</v>
      </c>
      <c r="C6" s="8"/>
      <c r="D6" s="8"/>
      <c r="E6" s="9">
        <v>500000</v>
      </c>
      <c r="F6" s="9"/>
      <c r="G6" s="9"/>
      <c r="H6" s="5">
        <f t="shared" ref="H6:H8" si="0">H5+E6+F6</f>
        <v>3673496</v>
      </c>
    </row>
    <row r="7" spans="1:11" ht="15.75" x14ac:dyDescent="0.25">
      <c r="A7" s="6" t="s">
        <v>137</v>
      </c>
      <c r="B7" s="7" t="s">
        <v>138</v>
      </c>
      <c r="C7" s="8"/>
      <c r="D7" s="8"/>
      <c r="E7" s="9"/>
      <c r="F7" s="9">
        <v>1000000</v>
      </c>
      <c r="G7" s="9"/>
      <c r="H7" s="5">
        <f t="shared" si="0"/>
        <v>4673496</v>
      </c>
    </row>
    <row r="8" spans="1:11" ht="15.75" x14ac:dyDescent="0.25">
      <c r="A8" s="6" t="s">
        <v>139</v>
      </c>
      <c r="B8" s="7" t="s">
        <v>140</v>
      </c>
      <c r="C8" s="8"/>
      <c r="D8" s="8"/>
      <c r="E8" s="9"/>
      <c r="F8" s="9">
        <v>10000000</v>
      </c>
      <c r="G8" s="9"/>
      <c r="H8" s="5">
        <f t="shared" si="0"/>
        <v>14673496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62" si="1">H8+E9+F9-G9</f>
        <v>14673496</v>
      </c>
    </row>
    <row r="10" spans="1:11" ht="15.75" x14ac:dyDescent="0.25">
      <c r="A10" s="29" t="s">
        <v>127</v>
      </c>
      <c r="B10" s="31" t="s">
        <v>42</v>
      </c>
      <c r="C10" s="31">
        <v>10</v>
      </c>
      <c r="D10" s="32">
        <v>16000</v>
      </c>
      <c r="E10" s="26"/>
      <c r="F10" s="26"/>
      <c r="G10" s="11">
        <f>C10*D10</f>
        <v>160000</v>
      </c>
      <c r="H10" s="10">
        <f t="shared" si="1"/>
        <v>14513496</v>
      </c>
    </row>
    <row r="11" spans="1:11" ht="15.75" x14ac:dyDescent="0.25">
      <c r="A11" s="12"/>
      <c r="B11" s="31" t="s">
        <v>124</v>
      </c>
      <c r="C11" s="31"/>
      <c r="D11" s="32">
        <v>45000</v>
      </c>
      <c r="E11" s="26"/>
      <c r="F11" s="26"/>
      <c r="G11" s="11">
        <v>45000</v>
      </c>
      <c r="H11" s="10">
        <f t="shared" si="1"/>
        <v>14468496</v>
      </c>
      <c r="I11" s="13"/>
    </row>
    <row r="12" spans="1:11" ht="15.75" x14ac:dyDescent="0.25">
      <c r="A12" s="12"/>
      <c r="B12" s="31" t="s">
        <v>29</v>
      </c>
      <c r="C12" s="31">
        <v>4.5</v>
      </c>
      <c r="D12" s="32">
        <v>120000</v>
      </c>
      <c r="E12" s="26"/>
      <c r="F12" s="26"/>
      <c r="G12" s="11">
        <f t="shared" ref="G12:G24" si="2">C12*D12</f>
        <v>540000</v>
      </c>
      <c r="H12" s="10">
        <f t="shared" si="1"/>
        <v>13928496</v>
      </c>
    </row>
    <row r="13" spans="1:11" ht="15.75" x14ac:dyDescent="0.25">
      <c r="A13" s="12"/>
      <c r="B13" s="31" t="s">
        <v>26</v>
      </c>
      <c r="C13" s="31">
        <v>6</v>
      </c>
      <c r="D13" s="32">
        <v>13000</v>
      </c>
      <c r="E13" s="26"/>
      <c r="F13" s="26"/>
      <c r="G13" s="11">
        <f t="shared" si="2"/>
        <v>78000</v>
      </c>
      <c r="H13" s="10">
        <f t="shared" si="1"/>
        <v>13850496</v>
      </c>
    </row>
    <row r="14" spans="1:11" ht="15.75" x14ac:dyDescent="0.25">
      <c r="A14" s="12"/>
      <c r="B14" s="31" t="s">
        <v>27</v>
      </c>
      <c r="C14" s="31">
        <v>3</v>
      </c>
      <c r="D14" s="32">
        <v>15000</v>
      </c>
      <c r="E14" s="26"/>
      <c r="F14" s="26"/>
      <c r="G14" s="11">
        <f t="shared" si="2"/>
        <v>45000</v>
      </c>
      <c r="H14" s="10">
        <f t="shared" si="1"/>
        <v>13805496</v>
      </c>
    </row>
    <row r="15" spans="1:11" ht="15.75" x14ac:dyDescent="0.25">
      <c r="A15" s="12"/>
      <c r="B15" s="31" t="s">
        <v>106</v>
      </c>
      <c r="C15" s="31">
        <v>1.5</v>
      </c>
      <c r="D15" s="32">
        <v>40000</v>
      </c>
      <c r="E15" s="26"/>
      <c r="F15" s="26"/>
      <c r="G15" s="11">
        <f t="shared" si="2"/>
        <v>60000</v>
      </c>
      <c r="H15" s="10">
        <f t="shared" si="1"/>
        <v>13745496</v>
      </c>
      <c r="J15" s="14" t="s">
        <v>12</v>
      </c>
      <c r="K15" s="15">
        <f>SUM(G10:G21)</f>
        <v>928000</v>
      </c>
    </row>
    <row r="16" spans="1:11" ht="15.75" x14ac:dyDescent="0.25">
      <c r="A16" s="12"/>
      <c r="B16" s="24"/>
      <c r="C16" s="24"/>
      <c r="D16" s="25"/>
      <c r="E16" s="26"/>
      <c r="F16" s="26"/>
      <c r="G16" s="11">
        <f t="shared" si="2"/>
        <v>0</v>
      </c>
      <c r="H16" s="10">
        <f t="shared" si="1"/>
        <v>13745496</v>
      </c>
      <c r="J16" s="14" t="s">
        <v>13</v>
      </c>
      <c r="K16" s="15">
        <f>SUM(G23:G33)</f>
        <v>907000</v>
      </c>
    </row>
    <row r="17" spans="1:11" ht="15.75" x14ac:dyDescent="0.25">
      <c r="A17" s="12"/>
      <c r="B17" s="24"/>
      <c r="C17" s="24"/>
      <c r="D17" s="25"/>
      <c r="E17" s="26"/>
      <c r="F17" s="26"/>
      <c r="G17" s="11">
        <f t="shared" si="2"/>
        <v>0</v>
      </c>
      <c r="H17" s="10">
        <f t="shared" si="1"/>
        <v>13745496</v>
      </c>
      <c r="J17" s="14" t="s">
        <v>14</v>
      </c>
      <c r="K17" s="15">
        <f>SUM(G35:G43)</f>
        <v>998000</v>
      </c>
    </row>
    <row r="18" spans="1:11" ht="15.75" x14ac:dyDescent="0.25">
      <c r="A18" s="12"/>
      <c r="B18" s="24"/>
      <c r="C18" s="24"/>
      <c r="D18" s="25"/>
      <c r="E18" s="26"/>
      <c r="F18" s="26"/>
      <c r="G18" s="11">
        <f t="shared" si="2"/>
        <v>0</v>
      </c>
      <c r="H18" s="10">
        <f t="shared" si="1"/>
        <v>13745496</v>
      </c>
      <c r="J18" s="14" t="s">
        <v>15</v>
      </c>
      <c r="K18" s="15">
        <f>SUM(G45:G52)</f>
        <v>968000</v>
      </c>
    </row>
    <row r="19" spans="1:11" ht="15.75" x14ac:dyDescent="0.25">
      <c r="A19" s="12"/>
      <c r="B19" s="24"/>
      <c r="C19" s="24"/>
      <c r="D19" s="25"/>
      <c r="E19" s="26"/>
      <c r="F19" s="26"/>
      <c r="G19" s="11">
        <f t="shared" si="2"/>
        <v>0</v>
      </c>
      <c r="H19" s="10">
        <f t="shared" si="1"/>
        <v>13745496</v>
      </c>
      <c r="J19" s="14" t="s">
        <v>16</v>
      </c>
      <c r="K19" s="15">
        <f>SUM(G54:G61)</f>
        <v>1308000</v>
      </c>
    </row>
    <row r="20" spans="1:11" ht="15.75" x14ac:dyDescent="0.25">
      <c r="A20" s="12"/>
      <c r="B20" s="24"/>
      <c r="C20" s="24"/>
      <c r="D20" s="25"/>
      <c r="E20" s="26"/>
      <c r="F20" s="26"/>
      <c r="G20" s="11">
        <f t="shared" si="2"/>
        <v>0</v>
      </c>
      <c r="H20" s="10">
        <f t="shared" si="1"/>
        <v>13745496</v>
      </c>
      <c r="J20" s="16"/>
      <c r="K20" s="17" t="e">
        <f>SUM</f>
        <v>#NAME?</v>
      </c>
    </row>
    <row r="21" spans="1:11" ht="15.75" x14ac:dyDescent="0.25">
      <c r="A21" s="12"/>
      <c r="B21" s="24"/>
      <c r="C21" s="24"/>
      <c r="D21" s="25"/>
      <c r="E21" s="27"/>
      <c r="F21" s="27"/>
      <c r="G21" s="11">
        <f t="shared" si="2"/>
        <v>0</v>
      </c>
      <c r="H21" s="10">
        <f t="shared" si="1"/>
        <v>13745496</v>
      </c>
      <c r="J21" s="16"/>
      <c r="K21" s="17">
        <f>K15+K16+K17+K18+K19</f>
        <v>5109000</v>
      </c>
    </row>
    <row r="22" spans="1:11" ht="15.75" x14ac:dyDescent="0.25">
      <c r="A22" s="12"/>
      <c r="B22" s="24"/>
      <c r="C22" s="24"/>
      <c r="D22" s="25"/>
      <c r="E22" s="27"/>
      <c r="F22" s="27"/>
      <c r="G22" s="11">
        <f t="shared" si="2"/>
        <v>0</v>
      </c>
      <c r="H22" s="10"/>
      <c r="J22" s="16"/>
      <c r="K22" s="17"/>
    </row>
    <row r="23" spans="1:11" ht="15.75" x14ac:dyDescent="0.25">
      <c r="A23" s="29" t="s">
        <v>128</v>
      </c>
      <c r="B23" s="31" t="s">
        <v>42</v>
      </c>
      <c r="C23" s="31">
        <v>9</v>
      </c>
      <c r="D23" s="32">
        <v>16000</v>
      </c>
      <c r="E23" s="27"/>
      <c r="F23" s="27"/>
      <c r="G23" s="11">
        <f t="shared" si="2"/>
        <v>144000</v>
      </c>
      <c r="H23" s="10">
        <f>H21+E23+F23-G23</f>
        <v>13601496</v>
      </c>
      <c r="J23" s="16"/>
      <c r="K23" s="17"/>
    </row>
    <row r="24" spans="1:11" ht="15.75" x14ac:dyDescent="0.25">
      <c r="A24" s="12"/>
      <c r="B24" s="31" t="s">
        <v>106</v>
      </c>
      <c r="C24" s="31">
        <v>1.5</v>
      </c>
      <c r="D24" s="32">
        <v>40000</v>
      </c>
      <c r="E24" s="27"/>
      <c r="F24" s="27"/>
      <c r="G24" s="11">
        <f t="shared" si="2"/>
        <v>60000</v>
      </c>
      <c r="H24" s="10">
        <f t="shared" si="1"/>
        <v>13541496</v>
      </c>
      <c r="J24" s="16"/>
      <c r="K24" s="17"/>
    </row>
    <row r="25" spans="1:11" ht="15.75" x14ac:dyDescent="0.25">
      <c r="A25" s="12"/>
      <c r="B25" s="31" t="s">
        <v>29</v>
      </c>
      <c r="C25" s="31">
        <v>4</v>
      </c>
      <c r="D25" s="32">
        <v>120000</v>
      </c>
      <c r="E25" s="27"/>
      <c r="F25" s="27"/>
      <c r="G25" s="18">
        <f>C25*D25</f>
        <v>480000</v>
      </c>
      <c r="H25" s="10">
        <f t="shared" si="1"/>
        <v>13061496</v>
      </c>
      <c r="J25" s="16"/>
      <c r="K25" s="17"/>
    </row>
    <row r="26" spans="1:11" ht="15.75" x14ac:dyDescent="0.25">
      <c r="A26" s="12"/>
      <c r="B26" s="31" t="s">
        <v>27</v>
      </c>
      <c r="C26" s="31">
        <v>3</v>
      </c>
      <c r="D26" s="32">
        <v>15000</v>
      </c>
      <c r="E26" s="27"/>
      <c r="F26" s="27"/>
      <c r="G26" s="18">
        <f t="shared" ref="G26:G33" si="3">C26*D26</f>
        <v>45000</v>
      </c>
      <c r="H26" s="10">
        <f t="shared" si="1"/>
        <v>13016496</v>
      </c>
      <c r="J26" s="16"/>
      <c r="K26" s="17"/>
    </row>
    <row r="27" spans="1:11" ht="15.75" x14ac:dyDescent="0.25">
      <c r="A27" s="12"/>
      <c r="B27" s="31" t="s">
        <v>26</v>
      </c>
      <c r="C27" s="31">
        <v>6</v>
      </c>
      <c r="D27" s="32">
        <v>13000</v>
      </c>
      <c r="E27" s="27"/>
      <c r="F27" s="27"/>
      <c r="G27" s="18">
        <f t="shared" si="3"/>
        <v>78000</v>
      </c>
      <c r="H27" s="10">
        <f t="shared" si="1"/>
        <v>12938496</v>
      </c>
      <c r="J27" s="16"/>
      <c r="K27" s="17"/>
    </row>
    <row r="28" spans="1:11" ht="15.75" x14ac:dyDescent="0.25">
      <c r="A28" s="12"/>
      <c r="B28" s="31" t="s">
        <v>117</v>
      </c>
      <c r="C28" s="31">
        <v>1</v>
      </c>
      <c r="D28" s="32">
        <v>40000</v>
      </c>
      <c r="E28" s="27"/>
      <c r="F28" s="27"/>
      <c r="G28" s="18">
        <f t="shared" si="3"/>
        <v>40000</v>
      </c>
      <c r="H28" s="10">
        <f t="shared" si="1"/>
        <v>12898496</v>
      </c>
      <c r="J28" s="16"/>
      <c r="K28" s="17"/>
    </row>
    <row r="29" spans="1:11" ht="15.75" x14ac:dyDescent="0.25">
      <c r="A29" s="12"/>
      <c r="B29" s="31" t="s">
        <v>125</v>
      </c>
      <c r="C29" s="31">
        <v>2</v>
      </c>
      <c r="D29" s="32">
        <v>10000</v>
      </c>
      <c r="E29" s="27"/>
      <c r="F29" s="27"/>
      <c r="G29" s="18">
        <f t="shared" si="3"/>
        <v>20000</v>
      </c>
      <c r="H29" s="10">
        <f t="shared" si="1"/>
        <v>12878496</v>
      </c>
      <c r="J29" s="16"/>
      <c r="K29" s="17"/>
    </row>
    <row r="30" spans="1:11" ht="15.75" x14ac:dyDescent="0.25">
      <c r="A30" s="12"/>
      <c r="B30" s="31" t="s">
        <v>126</v>
      </c>
      <c r="C30" s="31">
        <v>1</v>
      </c>
      <c r="D30" s="32">
        <v>40000</v>
      </c>
      <c r="E30" s="27"/>
      <c r="F30" s="27"/>
      <c r="G30" s="18">
        <f t="shared" si="3"/>
        <v>40000</v>
      </c>
      <c r="H30" s="10">
        <f t="shared" si="1"/>
        <v>12838496</v>
      </c>
      <c r="J30" s="16"/>
      <c r="K30" s="17"/>
    </row>
    <row r="31" spans="1:11" ht="15.75" x14ac:dyDescent="0.25">
      <c r="A31" s="12"/>
      <c r="B31" s="31"/>
      <c r="C31" s="31"/>
      <c r="D31" s="32"/>
      <c r="E31" s="27"/>
      <c r="F31" s="27"/>
      <c r="G31" s="18">
        <f t="shared" si="3"/>
        <v>0</v>
      </c>
      <c r="H31" s="10">
        <f t="shared" si="1"/>
        <v>12838496</v>
      </c>
      <c r="J31" s="16"/>
      <c r="K31" s="17"/>
    </row>
    <row r="32" spans="1:11" ht="15.75" x14ac:dyDescent="0.25">
      <c r="A32" s="12"/>
      <c r="B32" s="31"/>
      <c r="C32" s="31"/>
      <c r="D32" s="32"/>
      <c r="E32" s="27"/>
      <c r="F32" s="27"/>
      <c r="G32" s="18">
        <f t="shared" si="3"/>
        <v>0</v>
      </c>
      <c r="H32" s="10">
        <f t="shared" si="1"/>
        <v>12838496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>
        <f t="shared" si="3"/>
        <v>0</v>
      </c>
      <c r="H33" s="10">
        <f t="shared" si="1"/>
        <v>12838496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/>
      <c r="J34" s="16"/>
      <c r="K34" s="17"/>
    </row>
    <row r="35" spans="1:11" ht="15.75" x14ac:dyDescent="0.25">
      <c r="A35" s="29" t="s">
        <v>132</v>
      </c>
      <c r="B35" s="31" t="s">
        <v>129</v>
      </c>
      <c r="C35" s="31">
        <v>10</v>
      </c>
      <c r="D35" s="25">
        <v>16000</v>
      </c>
      <c r="E35" s="27"/>
      <c r="F35" s="27"/>
      <c r="G35" s="18">
        <f>C35*D35</f>
        <v>160000</v>
      </c>
      <c r="H35" s="10">
        <f>H28+E35+F35-G35</f>
        <v>12738496</v>
      </c>
      <c r="J35" s="16"/>
      <c r="K35" s="17"/>
    </row>
    <row r="36" spans="1:11" ht="15.75" x14ac:dyDescent="0.25">
      <c r="A36" s="12"/>
      <c r="B36" s="31" t="s">
        <v>29</v>
      </c>
      <c r="C36" s="31">
        <v>4.5</v>
      </c>
      <c r="D36" s="25">
        <v>120000</v>
      </c>
      <c r="E36" s="27"/>
      <c r="F36" s="27"/>
      <c r="G36" s="18">
        <f t="shared" ref="G36:G38" si="4">C36*D36</f>
        <v>540000</v>
      </c>
      <c r="H36" s="10">
        <f t="shared" si="1"/>
        <v>12198496</v>
      </c>
      <c r="J36" s="16"/>
      <c r="K36" s="17"/>
    </row>
    <row r="37" spans="1:11" ht="15.75" x14ac:dyDescent="0.25">
      <c r="A37" s="12"/>
      <c r="B37" s="31" t="s">
        <v>26</v>
      </c>
      <c r="C37" s="31">
        <v>6</v>
      </c>
      <c r="D37" s="25">
        <v>13000</v>
      </c>
      <c r="E37" s="27"/>
      <c r="F37" s="27"/>
      <c r="G37" s="18">
        <f t="shared" si="4"/>
        <v>78000</v>
      </c>
      <c r="H37" s="10">
        <f t="shared" si="1"/>
        <v>12120496</v>
      </c>
      <c r="J37" s="16"/>
      <c r="K37" s="17"/>
    </row>
    <row r="38" spans="1:11" ht="15.75" x14ac:dyDescent="0.25">
      <c r="A38" s="12"/>
      <c r="B38" s="31" t="s">
        <v>107</v>
      </c>
      <c r="C38" s="31">
        <v>3</v>
      </c>
      <c r="D38" s="25">
        <v>15000</v>
      </c>
      <c r="E38" s="27"/>
      <c r="F38" s="27"/>
      <c r="G38" s="18">
        <f t="shared" si="4"/>
        <v>45000</v>
      </c>
      <c r="H38" s="10">
        <f t="shared" si="1"/>
        <v>12075496</v>
      </c>
      <c r="J38" s="16"/>
      <c r="K38" s="17"/>
    </row>
    <row r="39" spans="1:11" ht="15.75" x14ac:dyDescent="0.25">
      <c r="A39" s="12"/>
      <c r="B39" s="31" t="s">
        <v>106</v>
      </c>
      <c r="C39" s="31">
        <v>1.5</v>
      </c>
      <c r="D39" s="25">
        <v>40000</v>
      </c>
      <c r="E39" s="27"/>
      <c r="F39" s="27"/>
      <c r="G39" s="18">
        <f>C39*D39</f>
        <v>60000</v>
      </c>
      <c r="H39" s="10">
        <f t="shared" si="1"/>
        <v>12015496</v>
      </c>
      <c r="J39" s="16"/>
      <c r="K39" s="17"/>
    </row>
    <row r="40" spans="1:11" ht="15.75" x14ac:dyDescent="0.25">
      <c r="A40" s="12"/>
      <c r="B40" s="31" t="s">
        <v>117</v>
      </c>
      <c r="C40" s="31">
        <v>1</v>
      </c>
      <c r="D40" s="25">
        <v>40000</v>
      </c>
      <c r="E40" s="27"/>
      <c r="F40" s="27"/>
      <c r="G40" s="18">
        <f>C40*D40</f>
        <v>40000</v>
      </c>
      <c r="H40" s="10">
        <f t="shared" si="1"/>
        <v>11975496</v>
      </c>
      <c r="J40" s="16"/>
      <c r="K40" s="17"/>
    </row>
    <row r="41" spans="1:11" ht="15.75" x14ac:dyDescent="0.25">
      <c r="A41" s="12"/>
      <c r="B41" s="31" t="s">
        <v>22</v>
      </c>
      <c r="C41" s="31">
        <v>1</v>
      </c>
      <c r="D41" s="25">
        <v>35000</v>
      </c>
      <c r="E41" s="27"/>
      <c r="F41" s="27"/>
      <c r="G41" s="18">
        <f>C41*D41</f>
        <v>35000</v>
      </c>
      <c r="H41" s="10">
        <f t="shared" si="1"/>
        <v>11940496</v>
      </c>
      <c r="J41" s="16"/>
      <c r="K41" s="17"/>
    </row>
    <row r="42" spans="1:11" ht="15.75" x14ac:dyDescent="0.25">
      <c r="A42" s="12"/>
      <c r="B42" s="31" t="s">
        <v>130</v>
      </c>
      <c r="C42" s="31">
        <v>1</v>
      </c>
      <c r="D42" s="25">
        <v>30000</v>
      </c>
      <c r="E42" s="27"/>
      <c r="F42" s="27"/>
      <c r="G42" s="18">
        <f>C42*D42</f>
        <v>30000</v>
      </c>
      <c r="H42" s="10">
        <f t="shared" si="1"/>
        <v>11910496</v>
      </c>
      <c r="J42" s="16"/>
      <c r="K42" s="17"/>
    </row>
    <row r="43" spans="1:11" ht="15.75" x14ac:dyDescent="0.25">
      <c r="A43" s="12"/>
      <c r="B43" s="31" t="s">
        <v>131</v>
      </c>
      <c r="C43" s="31">
        <v>1</v>
      </c>
      <c r="D43" s="25">
        <v>10000</v>
      </c>
      <c r="E43" s="27"/>
      <c r="F43" s="27"/>
      <c r="G43" s="18">
        <f>C43*D43</f>
        <v>10000</v>
      </c>
      <c r="H43" s="10">
        <f t="shared" si="1"/>
        <v>11900496</v>
      </c>
      <c r="J43" s="16"/>
      <c r="K43" s="17"/>
    </row>
    <row r="44" spans="1:11" ht="15.75" x14ac:dyDescent="0.25">
      <c r="A44" s="12"/>
      <c r="B44" s="31"/>
      <c r="C44" s="31"/>
      <c r="D44" s="25"/>
      <c r="E44" s="27"/>
      <c r="F44" s="27"/>
      <c r="G44" s="18"/>
      <c r="H44" s="10"/>
      <c r="J44" s="16"/>
      <c r="K44" s="17"/>
    </row>
    <row r="45" spans="1:11" ht="15.75" x14ac:dyDescent="0.25">
      <c r="A45" s="29" t="s">
        <v>133</v>
      </c>
      <c r="B45" s="31" t="s">
        <v>42</v>
      </c>
      <c r="C45" s="31">
        <v>10</v>
      </c>
      <c r="D45" s="25">
        <v>16000</v>
      </c>
      <c r="E45" s="27"/>
      <c r="F45" s="27"/>
      <c r="G45" s="18">
        <f>C45*D45</f>
        <v>160000</v>
      </c>
      <c r="H45" s="10">
        <f>H39+E45+F45-G45</f>
        <v>11855496</v>
      </c>
      <c r="J45" s="16"/>
      <c r="K45" s="17"/>
    </row>
    <row r="46" spans="1:11" ht="15.75" x14ac:dyDescent="0.25">
      <c r="A46" s="12"/>
      <c r="B46" s="31" t="s">
        <v>124</v>
      </c>
      <c r="C46" s="31">
        <v>1</v>
      </c>
      <c r="D46" s="25">
        <v>45000</v>
      </c>
      <c r="E46" s="27"/>
      <c r="F46" s="27"/>
      <c r="G46" s="18">
        <f>C46*D46</f>
        <v>45000</v>
      </c>
      <c r="H46" s="10">
        <f t="shared" si="1"/>
        <v>11810496</v>
      </c>
      <c r="J46" s="16"/>
      <c r="K46" s="17"/>
    </row>
    <row r="47" spans="1:11" ht="15.75" x14ac:dyDescent="0.25">
      <c r="A47" s="12"/>
      <c r="B47" s="31" t="s">
        <v>29</v>
      </c>
      <c r="C47" s="31">
        <v>4.5</v>
      </c>
      <c r="D47" s="25">
        <v>120000</v>
      </c>
      <c r="E47" s="27"/>
      <c r="F47" s="27"/>
      <c r="G47" s="18">
        <f>C47*D47</f>
        <v>540000</v>
      </c>
      <c r="H47" s="10">
        <f t="shared" si="1"/>
        <v>11270496</v>
      </c>
      <c r="J47" s="16"/>
      <c r="K47" s="17"/>
    </row>
    <row r="48" spans="1:11" ht="15.75" x14ac:dyDescent="0.25">
      <c r="A48" s="12"/>
      <c r="B48" s="31" t="s">
        <v>26</v>
      </c>
      <c r="C48" s="31">
        <v>6</v>
      </c>
      <c r="D48" s="25">
        <v>13000</v>
      </c>
      <c r="E48" s="27"/>
      <c r="F48" s="27"/>
      <c r="G48" s="18">
        <f>C48*D48</f>
        <v>78000</v>
      </c>
      <c r="H48" s="10">
        <f t="shared" si="1"/>
        <v>11192496</v>
      </c>
      <c r="J48" s="16"/>
      <c r="K48" s="17"/>
    </row>
    <row r="49" spans="1:11" ht="15.75" x14ac:dyDescent="0.25">
      <c r="A49" s="12"/>
      <c r="B49" s="31" t="s">
        <v>27</v>
      </c>
      <c r="C49" s="31">
        <v>3</v>
      </c>
      <c r="D49" s="25">
        <v>15000</v>
      </c>
      <c r="E49" s="27"/>
      <c r="F49" s="27"/>
      <c r="G49" s="18">
        <f>C49*D49</f>
        <v>45000</v>
      </c>
      <c r="H49" s="10">
        <f t="shared" si="1"/>
        <v>11147496</v>
      </c>
      <c r="J49" s="16"/>
      <c r="K49" s="17"/>
    </row>
    <row r="50" spans="1:11" ht="15.75" x14ac:dyDescent="0.25">
      <c r="A50" s="12"/>
      <c r="B50" s="31" t="s">
        <v>106</v>
      </c>
      <c r="C50" s="31">
        <v>1.5</v>
      </c>
      <c r="D50" s="25">
        <v>40000</v>
      </c>
      <c r="E50" s="27"/>
      <c r="F50" s="27"/>
      <c r="G50" s="18">
        <f t="shared" ref="G50:G51" si="5">C50*D50</f>
        <v>60000</v>
      </c>
      <c r="H50" s="10">
        <f t="shared" si="1"/>
        <v>11087496</v>
      </c>
      <c r="J50" s="16"/>
      <c r="K50" s="17"/>
    </row>
    <row r="51" spans="1:11" ht="15.75" x14ac:dyDescent="0.25">
      <c r="A51" s="12"/>
      <c r="B51" s="31" t="s">
        <v>70</v>
      </c>
      <c r="C51" s="31">
        <v>1</v>
      </c>
      <c r="D51" s="25">
        <v>30000</v>
      </c>
      <c r="E51" s="27"/>
      <c r="F51" s="27"/>
      <c r="G51" s="18">
        <f t="shared" si="5"/>
        <v>30000</v>
      </c>
      <c r="H51" s="10">
        <f t="shared" si="1"/>
        <v>11057496</v>
      </c>
      <c r="J51" s="16"/>
      <c r="K51" s="17"/>
    </row>
    <row r="52" spans="1:11" ht="15.75" x14ac:dyDescent="0.25">
      <c r="A52" s="12"/>
      <c r="B52" s="31" t="s">
        <v>11</v>
      </c>
      <c r="C52" s="31">
        <v>1</v>
      </c>
      <c r="D52" s="25">
        <v>10000</v>
      </c>
      <c r="E52" s="27"/>
      <c r="F52" s="27"/>
      <c r="G52" s="18">
        <f>C52*D52</f>
        <v>10000</v>
      </c>
      <c r="H52" s="10">
        <f t="shared" si="1"/>
        <v>11047496</v>
      </c>
      <c r="J52" s="16"/>
      <c r="K52" s="17"/>
    </row>
    <row r="53" spans="1:11" ht="15.75" x14ac:dyDescent="0.25">
      <c r="A53" s="12"/>
      <c r="B53" s="24"/>
      <c r="C53" s="24"/>
      <c r="D53" s="25"/>
      <c r="E53" s="27"/>
      <c r="F53" s="27"/>
      <c r="G53" s="18">
        <f t="shared" ref="G53:G61" si="6">C53*D53</f>
        <v>0</v>
      </c>
      <c r="H53" s="10">
        <f t="shared" si="1"/>
        <v>11047496</v>
      </c>
      <c r="J53" s="16"/>
      <c r="K53" s="17"/>
    </row>
    <row r="54" spans="1:11" ht="15.75" x14ac:dyDescent="0.25">
      <c r="A54" s="29" t="s">
        <v>134</v>
      </c>
      <c r="B54" s="31" t="s">
        <v>42</v>
      </c>
      <c r="C54" s="31">
        <v>10</v>
      </c>
      <c r="D54" s="25">
        <v>16000</v>
      </c>
      <c r="E54" s="27"/>
      <c r="F54" s="27"/>
      <c r="G54" s="18">
        <f t="shared" si="6"/>
        <v>160000</v>
      </c>
      <c r="H54" s="10">
        <f t="shared" si="1"/>
        <v>10887496</v>
      </c>
      <c r="J54" s="16"/>
      <c r="K54" s="17"/>
    </row>
    <row r="55" spans="1:11" ht="15.75" x14ac:dyDescent="0.25">
      <c r="A55" s="12"/>
      <c r="B55" s="31" t="s">
        <v>106</v>
      </c>
      <c r="C55" s="31">
        <v>1.5</v>
      </c>
      <c r="D55" s="25">
        <v>40000</v>
      </c>
      <c r="E55" s="27"/>
      <c r="F55" s="27"/>
      <c r="G55" s="18">
        <f t="shared" si="6"/>
        <v>60000</v>
      </c>
      <c r="H55" s="10">
        <f t="shared" si="1"/>
        <v>10827496</v>
      </c>
      <c r="J55" s="16"/>
      <c r="K55" s="17"/>
    </row>
    <row r="56" spans="1:11" ht="15.75" x14ac:dyDescent="0.25">
      <c r="A56" s="12"/>
      <c r="B56" s="31" t="s">
        <v>29</v>
      </c>
      <c r="C56" s="31">
        <v>4.5</v>
      </c>
      <c r="D56" s="25">
        <v>120000</v>
      </c>
      <c r="E56" s="27"/>
      <c r="F56" s="27"/>
      <c r="G56" s="18">
        <f t="shared" si="6"/>
        <v>540000</v>
      </c>
      <c r="H56" s="10">
        <f t="shared" si="1"/>
        <v>10287496</v>
      </c>
      <c r="J56" s="16"/>
      <c r="K56" s="17"/>
    </row>
    <row r="57" spans="1:11" ht="15.75" x14ac:dyDescent="0.25">
      <c r="A57" s="12"/>
      <c r="B57" s="31" t="s">
        <v>27</v>
      </c>
      <c r="C57" s="31">
        <v>3</v>
      </c>
      <c r="D57" s="25">
        <v>15000</v>
      </c>
      <c r="E57" s="27"/>
      <c r="F57" s="27"/>
      <c r="G57" s="18">
        <f t="shared" si="6"/>
        <v>45000</v>
      </c>
      <c r="H57" s="10">
        <f t="shared" si="1"/>
        <v>10242496</v>
      </c>
      <c r="J57" s="16"/>
      <c r="K57" s="17"/>
    </row>
    <row r="58" spans="1:11" ht="15.75" x14ac:dyDescent="0.25">
      <c r="A58" s="12"/>
      <c r="B58" s="31" t="s">
        <v>26</v>
      </c>
      <c r="C58" s="31">
        <v>6</v>
      </c>
      <c r="D58" s="25">
        <v>13000</v>
      </c>
      <c r="E58" s="27"/>
      <c r="F58" s="27"/>
      <c r="G58" s="18">
        <f t="shared" si="6"/>
        <v>78000</v>
      </c>
      <c r="H58" s="10">
        <f t="shared" si="1"/>
        <v>10164496</v>
      </c>
      <c r="J58" s="16"/>
      <c r="K58" s="17"/>
    </row>
    <row r="59" spans="1:11" ht="15.75" x14ac:dyDescent="0.25">
      <c r="A59" s="12"/>
      <c r="B59" s="31" t="s">
        <v>117</v>
      </c>
      <c r="C59" s="31">
        <v>1</v>
      </c>
      <c r="D59" s="25">
        <v>40000</v>
      </c>
      <c r="E59" s="27"/>
      <c r="F59" s="27"/>
      <c r="G59" s="18">
        <f t="shared" si="6"/>
        <v>40000</v>
      </c>
      <c r="H59" s="10">
        <f t="shared" si="1"/>
        <v>10124496</v>
      </c>
      <c r="J59" s="16"/>
      <c r="K59" s="17"/>
    </row>
    <row r="60" spans="1:11" ht="15.75" x14ac:dyDescent="0.25">
      <c r="A60" s="12"/>
      <c r="B60" s="31" t="s">
        <v>119</v>
      </c>
      <c r="C60" s="31">
        <v>1</v>
      </c>
      <c r="D60" s="25">
        <v>350000</v>
      </c>
      <c r="E60" s="27"/>
      <c r="F60" s="27"/>
      <c r="G60" s="18">
        <f t="shared" si="6"/>
        <v>350000</v>
      </c>
      <c r="H60" s="10">
        <f t="shared" si="1"/>
        <v>9774496</v>
      </c>
      <c r="J60" s="16"/>
      <c r="K60" s="17"/>
    </row>
    <row r="61" spans="1:11" ht="15.75" x14ac:dyDescent="0.25">
      <c r="A61" s="12"/>
      <c r="B61" s="31" t="s">
        <v>118</v>
      </c>
      <c r="C61" s="31">
        <v>1</v>
      </c>
      <c r="D61" s="25">
        <v>35000</v>
      </c>
      <c r="E61" s="27"/>
      <c r="F61" s="27"/>
      <c r="G61" s="18">
        <f t="shared" si="6"/>
        <v>35000</v>
      </c>
      <c r="H61" s="10">
        <f t="shared" si="1"/>
        <v>9739496</v>
      </c>
      <c r="J61" s="16"/>
      <c r="K61" s="17"/>
    </row>
    <row r="62" spans="1:11" ht="15.75" x14ac:dyDescent="0.25">
      <c r="A62" s="12"/>
      <c r="B62" s="24"/>
      <c r="C62" s="24"/>
      <c r="D62" s="25"/>
      <c r="E62" s="27"/>
      <c r="F62" s="27"/>
      <c r="G62" s="18"/>
      <c r="H62" s="10">
        <f t="shared" si="1"/>
        <v>9739496</v>
      </c>
      <c r="J62" s="16"/>
      <c r="K62" s="17"/>
    </row>
    <row r="63" spans="1:11" ht="15.75" x14ac:dyDescent="0.25">
      <c r="A63" s="19" t="s">
        <v>141</v>
      </c>
      <c r="B63" s="19"/>
      <c r="C63" s="19"/>
      <c r="D63" s="20"/>
      <c r="E63" s="21">
        <f>SUM(E5:E21)</f>
        <v>1700000</v>
      </c>
      <c r="F63" s="21">
        <f>SUM(F5:F21)</f>
        <v>11000000</v>
      </c>
      <c r="G63" s="47">
        <f>SUM(G5:G62)</f>
        <v>5109000</v>
      </c>
      <c r="H63" s="49">
        <f>H4+E64-G63</f>
        <v>9564496</v>
      </c>
    </row>
    <row r="64" spans="1:11" ht="15.75" x14ac:dyDescent="0.25">
      <c r="A64" s="51" t="s">
        <v>142</v>
      </c>
      <c r="B64" s="52"/>
      <c r="C64" s="22"/>
      <c r="D64" s="23"/>
      <c r="E64" s="53">
        <f>E63+F63</f>
        <v>12700000</v>
      </c>
      <c r="F64" s="54"/>
      <c r="G64" s="48"/>
      <c r="H64" s="50"/>
    </row>
  </sheetData>
  <mergeCells count="6">
    <mergeCell ref="A1:H1"/>
    <mergeCell ref="E2:F2"/>
    <mergeCell ref="G63:G64"/>
    <mergeCell ref="H63:H64"/>
    <mergeCell ref="A64:B64"/>
    <mergeCell ref="E64:F64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opLeftCell="A58" workbookViewId="0">
      <selection activeCell="C8" sqref="C8"/>
    </sheetView>
  </sheetViews>
  <sheetFormatPr defaultRowHeight="15" x14ac:dyDescent="0.25"/>
  <cols>
    <col min="1" max="1" width="23" bestFit="1" customWidth="1"/>
    <col min="2" max="2" width="24.28515625" bestFit="1" customWidth="1"/>
    <col min="3" max="3" width="9.5703125" bestFit="1" customWidth="1"/>
    <col min="4" max="4" width="9" bestFit="1" customWidth="1"/>
    <col min="5" max="5" width="13.7109375" bestFit="1" customWidth="1"/>
    <col min="6" max="6" width="14.855468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3" t="s">
        <v>143</v>
      </c>
      <c r="B1" s="44"/>
      <c r="C1" s="44"/>
      <c r="D1" s="44"/>
      <c r="E1" s="44"/>
      <c r="F1" s="44"/>
      <c r="G1" s="44"/>
      <c r="H1" s="45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6" t="s">
        <v>4</v>
      </c>
      <c r="F2" s="46"/>
      <c r="G2" s="39" t="s">
        <v>5</v>
      </c>
      <c r="H2" s="39" t="s">
        <v>6</v>
      </c>
    </row>
    <row r="3" spans="1:11" ht="15.75" x14ac:dyDescent="0.25">
      <c r="A3" s="1"/>
      <c r="B3" s="2"/>
      <c r="C3" s="2"/>
      <c r="D3" s="2"/>
      <c r="E3" s="39" t="s">
        <v>7</v>
      </c>
      <c r="F3" s="39" t="s">
        <v>8</v>
      </c>
      <c r="G3" s="39"/>
      <c r="H3" s="39"/>
    </row>
    <row r="4" spans="1:11" ht="15.75" x14ac:dyDescent="0.25">
      <c r="A4" s="3" t="s">
        <v>167</v>
      </c>
      <c r="B4" s="3"/>
      <c r="C4" s="3"/>
      <c r="D4" s="3"/>
      <c r="E4" s="4"/>
      <c r="F4" s="4"/>
      <c r="G4" s="4"/>
      <c r="H4" s="5">
        <v>9564496</v>
      </c>
    </row>
    <row r="5" spans="1:11" ht="15.75" x14ac:dyDescent="0.25">
      <c r="A5" s="6" t="s">
        <v>152</v>
      </c>
      <c r="B5" s="7" t="s">
        <v>17</v>
      </c>
      <c r="C5" s="8"/>
      <c r="D5" s="8"/>
      <c r="E5" s="9">
        <v>1000000</v>
      </c>
      <c r="F5" s="9"/>
      <c r="G5" s="9"/>
      <c r="H5" s="5">
        <f>H4+E5+F5</f>
        <v>10564496</v>
      </c>
    </row>
    <row r="6" spans="1:11" ht="15.75" x14ac:dyDescent="0.25">
      <c r="A6" s="6" t="s">
        <v>153</v>
      </c>
      <c r="B6" s="7" t="s">
        <v>91</v>
      </c>
      <c r="C6" s="8"/>
      <c r="D6" s="8"/>
      <c r="E6" s="9">
        <v>500000</v>
      </c>
      <c r="F6" s="9"/>
      <c r="G6" s="9"/>
      <c r="H6" s="5">
        <f t="shared" ref="H6:H8" si="0">H5+E6+F6</f>
        <v>11064496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11064496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11064496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62" si="1">H8+E9+F9-G9</f>
        <v>11064496</v>
      </c>
    </row>
    <row r="10" spans="1:11" ht="15.75" x14ac:dyDescent="0.25">
      <c r="A10" s="29" t="s">
        <v>148</v>
      </c>
      <c r="B10" s="31" t="s">
        <v>25</v>
      </c>
      <c r="C10" s="31">
        <v>10</v>
      </c>
      <c r="D10" s="32">
        <v>16000</v>
      </c>
      <c r="E10" s="26"/>
      <c r="F10" s="26"/>
      <c r="G10" s="11">
        <f>C10*D10</f>
        <v>160000</v>
      </c>
      <c r="H10" s="10">
        <f t="shared" si="1"/>
        <v>10904496</v>
      </c>
    </row>
    <row r="11" spans="1:11" ht="15.75" x14ac:dyDescent="0.25">
      <c r="A11" s="12"/>
      <c r="B11" s="31" t="s">
        <v>106</v>
      </c>
      <c r="C11" s="31">
        <v>1.5</v>
      </c>
      <c r="D11" s="32">
        <v>40000</v>
      </c>
      <c r="E11" s="26"/>
      <c r="F11" s="26"/>
      <c r="G11" s="11">
        <f t="shared" ref="G11:G16" si="2">C11*D11</f>
        <v>60000</v>
      </c>
      <c r="H11" s="10">
        <f t="shared" si="1"/>
        <v>10844496</v>
      </c>
      <c r="I11" s="13"/>
    </row>
    <row r="12" spans="1:11" ht="15.75" x14ac:dyDescent="0.25">
      <c r="A12" s="12"/>
      <c r="B12" s="31" t="s">
        <v>26</v>
      </c>
      <c r="C12" s="31">
        <v>6</v>
      </c>
      <c r="D12" s="32">
        <v>13000</v>
      </c>
      <c r="E12" s="26"/>
      <c r="F12" s="26"/>
      <c r="G12" s="11">
        <f t="shared" si="2"/>
        <v>78000</v>
      </c>
      <c r="H12" s="10">
        <f t="shared" si="1"/>
        <v>10766496</v>
      </c>
    </row>
    <row r="13" spans="1:11" ht="15.75" x14ac:dyDescent="0.25">
      <c r="A13" s="12"/>
      <c r="B13" s="31" t="s">
        <v>107</v>
      </c>
      <c r="C13" s="31">
        <v>3</v>
      </c>
      <c r="D13" s="32">
        <v>16000</v>
      </c>
      <c r="E13" s="26"/>
      <c r="F13" s="26"/>
      <c r="G13" s="11">
        <f t="shared" si="2"/>
        <v>48000</v>
      </c>
      <c r="H13" s="10">
        <f t="shared" si="1"/>
        <v>10718496</v>
      </c>
    </row>
    <row r="14" spans="1:11" ht="15.75" x14ac:dyDescent="0.25">
      <c r="A14" s="12"/>
      <c r="B14" s="31" t="s">
        <v>29</v>
      </c>
      <c r="C14" s="31">
        <v>4.5</v>
      </c>
      <c r="D14" s="32">
        <v>120000</v>
      </c>
      <c r="E14" s="26"/>
      <c r="F14" s="26"/>
      <c r="G14" s="11">
        <f t="shared" si="2"/>
        <v>540000</v>
      </c>
      <c r="H14" s="10">
        <f t="shared" si="1"/>
        <v>10178496</v>
      </c>
    </row>
    <row r="15" spans="1:11" ht="15.75" x14ac:dyDescent="0.25">
      <c r="A15" s="12"/>
      <c r="B15" s="31" t="s">
        <v>144</v>
      </c>
      <c r="C15" s="31">
        <v>1</v>
      </c>
      <c r="D15" s="32">
        <v>40000</v>
      </c>
      <c r="E15" s="26"/>
      <c r="F15" s="26"/>
      <c r="G15" s="11">
        <f t="shared" si="2"/>
        <v>40000</v>
      </c>
      <c r="H15" s="10">
        <f t="shared" si="1"/>
        <v>10138496</v>
      </c>
      <c r="J15" s="14" t="s">
        <v>12</v>
      </c>
      <c r="K15" s="15">
        <f>SUM(G10:G21)</f>
        <v>956000</v>
      </c>
    </row>
    <row r="16" spans="1:11" ht="15.75" x14ac:dyDescent="0.25">
      <c r="A16" s="12"/>
      <c r="B16" s="31" t="s">
        <v>58</v>
      </c>
      <c r="C16" s="31">
        <v>1</v>
      </c>
      <c r="D16" s="25">
        <v>30000</v>
      </c>
      <c r="E16" s="26"/>
      <c r="F16" s="26"/>
      <c r="G16" s="11">
        <f t="shared" si="2"/>
        <v>30000</v>
      </c>
      <c r="H16" s="10">
        <f t="shared" si="1"/>
        <v>10108496</v>
      </c>
      <c r="J16" s="14" t="s">
        <v>13</v>
      </c>
      <c r="K16" s="15">
        <f>SUM(G22:G33)</f>
        <v>1355000</v>
      </c>
    </row>
    <row r="17" spans="1:11" ht="15.75" x14ac:dyDescent="0.25">
      <c r="A17" s="12"/>
      <c r="B17" s="24"/>
      <c r="C17" s="24"/>
      <c r="D17" s="25"/>
      <c r="E17" s="26"/>
      <c r="F17" s="26"/>
      <c r="G17" s="11">
        <f t="shared" ref="G17:G24" si="3">C17*D17</f>
        <v>0</v>
      </c>
      <c r="H17" s="10">
        <f t="shared" si="1"/>
        <v>10108496</v>
      </c>
      <c r="J17" s="14" t="s">
        <v>14</v>
      </c>
      <c r="K17" s="15">
        <f>SUM(G35:G43)</f>
        <v>1015000</v>
      </c>
    </row>
    <row r="18" spans="1:11" ht="15.75" x14ac:dyDescent="0.25">
      <c r="A18" s="12"/>
      <c r="B18" s="24"/>
      <c r="C18" s="24"/>
      <c r="D18" s="25"/>
      <c r="E18" s="26"/>
      <c r="F18" s="26"/>
      <c r="G18" s="11">
        <f t="shared" si="3"/>
        <v>0</v>
      </c>
      <c r="H18" s="10">
        <f t="shared" si="1"/>
        <v>10108496</v>
      </c>
      <c r="J18" s="14" t="s">
        <v>15</v>
      </c>
      <c r="K18" s="15">
        <f>SUM(G45:G52)</f>
        <v>950000</v>
      </c>
    </row>
    <row r="19" spans="1:11" ht="15.75" x14ac:dyDescent="0.25">
      <c r="A19" s="12"/>
      <c r="B19" s="24"/>
      <c r="C19" s="24"/>
      <c r="D19" s="25"/>
      <c r="E19" s="26"/>
      <c r="F19" s="26"/>
      <c r="G19" s="11">
        <f t="shared" si="3"/>
        <v>0</v>
      </c>
      <c r="H19" s="10">
        <f t="shared" si="1"/>
        <v>10108496</v>
      </c>
      <c r="J19" s="14" t="s">
        <v>16</v>
      </c>
      <c r="K19" s="15">
        <f>SUM(G54:G61)</f>
        <v>0</v>
      </c>
    </row>
    <row r="20" spans="1:11" ht="15.75" x14ac:dyDescent="0.25">
      <c r="A20" s="12"/>
      <c r="B20" s="24"/>
      <c r="C20" s="24"/>
      <c r="D20" s="25"/>
      <c r="E20" s="26"/>
      <c r="F20" s="26"/>
      <c r="G20" s="11">
        <f t="shared" si="3"/>
        <v>0</v>
      </c>
      <c r="H20" s="10">
        <f t="shared" si="1"/>
        <v>10108496</v>
      </c>
      <c r="J20" s="16"/>
      <c r="K20" s="17" t="e">
        <f>SUM</f>
        <v>#NAME?</v>
      </c>
    </row>
    <row r="21" spans="1:11" ht="15.75" x14ac:dyDescent="0.25">
      <c r="A21" s="12"/>
      <c r="B21" s="24"/>
      <c r="C21" s="24"/>
      <c r="D21" s="25"/>
      <c r="E21" s="27"/>
      <c r="F21" s="27"/>
      <c r="G21" s="11">
        <f t="shared" si="3"/>
        <v>0</v>
      </c>
      <c r="H21" s="10">
        <f t="shared" si="1"/>
        <v>10108496</v>
      </c>
      <c r="J21" s="16"/>
      <c r="K21" s="17">
        <f>K15+K16+K17+K18+K19</f>
        <v>4276000</v>
      </c>
    </row>
    <row r="22" spans="1:11" ht="15.75" x14ac:dyDescent="0.25">
      <c r="A22" s="12"/>
      <c r="B22" s="31" t="s">
        <v>25</v>
      </c>
      <c r="C22" s="31">
        <v>10</v>
      </c>
      <c r="D22" s="25">
        <v>16000</v>
      </c>
      <c r="E22" s="27"/>
      <c r="F22" s="27"/>
      <c r="G22" s="11">
        <f t="shared" si="3"/>
        <v>160000</v>
      </c>
      <c r="H22" s="10">
        <f t="shared" si="1"/>
        <v>9948496</v>
      </c>
      <c r="J22" s="16"/>
      <c r="K22" s="17"/>
    </row>
    <row r="23" spans="1:11" ht="15.75" x14ac:dyDescent="0.25">
      <c r="A23" s="29" t="s">
        <v>149</v>
      </c>
      <c r="B23" s="31" t="s">
        <v>106</v>
      </c>
      <c r="C23" s="31">
        <v>1.5</v>
      </c>
      <c r="D23" s="32">
        <v>40000</v>
      </c>
      <c r="E23" s="27"/>
      <c r="F23" s="27"/>
      <c r="G23" s="11">
        <f t="shared" si="3"/>
        <v>60000</v>
      </c>
      <c r="H23" s="10">
        <f>H21+E23+F23-G23</f>
        <v>10048496</v>
      </c>
      <c r="J23" s="16"/>
      <c r="K23" s="17"/>
    </row>
    <row r="24" spans="1:11" ht="15.75" x14ac:dyDescent="0.25">
      <c r="A24" s="12"/>
      <c r="B24" s="31" t="s">
        <v>26</v>
      </c>
      <c r="C24" s="31">
        <v>6</v>
      </c>
      <c r="D24" s="32">
        <v>14000</v>
      </c>
      <c r="E24" s="27"/>
      <c r="F24" s="27"/>
      <c r="G24" s="11">
        <f t="shared" si="3"/>
        <v>84000</v>
      </c>
      <c r="H24" s="10">
        <f t="shared" si="1"/>
        <v>9964496</v>
      </c>
      <c r="J24" s="16"/>
      <c r="K24" s="17"/>
    </row>
    <row r="25" spans="1:11" ht="15.75" x14ac:dyDescent="0.25">
      <c r="A25" s="12"/>
      <c r="B25" s="31" t="s">
        <v>107</v>
      </c>
      <c r="C25" s="31">
        <v>3</v>
      </c>
      <c r="D25" s="32">
        <v>17000</v>
      </c>
      <c r="E25" s="27"/>
      <c r="F25" s="27"/>
      <c r="G25" s="18">
        <f>C25*D25</f>
        <v>51000</v>
      </c>
      <c r="H25" s="10">
        <f t="shared" si="1"/>
        <v>9913496</v>
      </c>
      <c r="J25" s="16"/>
      <c r="K25" s="17"/>
    </row>
    <row r="26" spans="1:11" ht="15.75" x14ac:dyDescent="0.25">
      <c r="A26" s="12"/>
      <c r="B26" s="31" t="s">
        <v>29</v>
      </c>
      <c r="C26" s="31">
        <v>4.5</v>
      </c>
      <c r="D26" s="32">
        <v>120000</v>
      </c>
      <c r="E26" s="27"/>
      <c r="F26" s="27"/>
      <c r="G26" s="18">
        <f t="shared" ref="G26:G33" si="4">C26*D26</f>
        <v>540000</v>
      </c>
      <c r="H26" s="10">
        <f t="shared" si="1"/>
        <v>9373496</v>
      </c>
      <c r="J26" s="16"/>
      <c r="K26" s="17"/>
    </row>
    <row r="27" spans="1:11" ht="15.75" x14ac:dyDescent="0.25">
      <c r="A27" s="12"/>
      <c r="B27" s="31" t="s">
        <v>144</v>
      </c>
      <c r="C27" s="31">
        <v>1</v>
      </c>
      <c r="D27" s="32">
        <v>40000</v>
      </c>
      <c r="E27" s="27"/>
      <c r="F27" s="27"/>
      <c r="G27" s="18">
        <f t="shared" si="4"/>
        <v>40000</v>
      </c>
      <c r="H27" s="10">
        <f t="shared" si="1"/>
        <v>9333496</v>
      </c>
      <c r="J27" s="16"/>
      <c r="K27" s="17"/>
    </row>
    <row r="28" spans="1:11" ht="15.75" x14ac:dyDescent="0.25">
      <c r="A28" s="12"/>
      <c r="B28" s="31" t="s">
        <v>145</v>
      </c>
      <c r="C28" s="31">
        <v>2</v>
      </c>
      <c r="D28" s="32">
        <v>10000</v>
      </c>
      <c r="E28" s="27"/>
      <c r="F28" s="27"/>
      <c r="G28" s="18">
        <f t="shared" si="4"/>
        <v>20000</v>
      </c>
      <c r="H28" s="10">
        <f t="shared" si="1"/>
        <v>9313496</v>
      </c>
      <c r="J28" s="16"/>
      <c r="K28" s="17"/>
    </row>
    <row r="29" spans="1:11" ht="15.75" x14ac:dyDescent="0.25">
      <c r="A29" s="12"/>
      <c r="B29" s="31" t="s">
        <v>126</v>
      </c>
      <c r="C29" s="31">
        <v>1</v>
      </c>
      <c r="D29" s="32">
        <v>40000</v>
      </c>
      <c r="E29" s="27"/>
      <c r="F29" s="27"/>
      <c r="G29" s="18">
        <f t="shared" si="4"/>
        <v>40000</v>
      </c>
      <c r="H29" s="10">
        <f t="shared" si="1"/>
        <v>9273496</v>
      </c>
      <c r="J29" s="16"/>
      <c r="K29" s="17"/>
    </row>
    <row r="30" spans="1:11" ht="15.75" x14ac:dyDescent="0.25">
      <c r="A30" s="12"/>
      <c r="B30" s="31" t="s">
        <v>119</v>
      </c>
      <c r="C30" s="31">
        <v>1</v>
      </c>
      <c r="D30" s="32">
        <v>360000</v>
      </c>
      <c r="E30" s="27"/>
      <c r="F30" s="27"/>
      <c r="G30" s="18">
        <f t="shared" si="4"/>
        <v>360000</v>
      </c>
      <c r="H30" s="10">
        <f t="shared" si="1"/>
        <v>8913496</v>
      </c>
      <c r="J30" s="16"/>
      <c r="K30" s="17"/>
    </row>
    <row r="31" spans="1:11" ht="15.75" x14ac:dyDescent="0.25">
      <c r="A31" s="12"/>
      <c r="B31" s="31"/>
      <c r="C31" s="31"/>
      <c r="D31" s="32"/>
      <c r="E31" s="27"/>
      <c r="F31" s="27"/>
      <c r="G31" s="18">
        <f t="shared" si="4"/>
        <v>0</v>
      </c>
      <c r="H31" s="10">
        <f t="shared" si="1"/>
        <v>8913496</v>
      </c>
      <c r="J31" s="16"/>
      <c r="K31" s="17"/>
    </row>
    <row r="32" spans="1:11" ht="15.75" x14ac:dyDescent="0.25">
      <c r="A32" s="12"/>
      <c r="B32" s="31"/>
      <c r="C32" s="31"/>
      <c r="D32" s="32"/>
      <c r="E32" s="27"/>
      <c r="F32" s="27"/>
      <c r="G32" s="18">
        <f t="shared" si="4"/>
        <v>0</v>
      </c>
      <c r="H32" s="10">
        <f t="shared" si="1"/>
        <v>8913496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>
        <f t="shared" si="4"/>
        <v>0</v>
      </c>
      <c r="H33" s="10">
        <f t="shared" si="1"/>
        <v>8913496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/>
      <c r="J34" s="16"/>
      <c r="K34" s="17"/>
    </row>
    <row r="35" spans="1:11" ht="15.75" x14ac:dyDescent="0.25">
      <c r="A35" s="29" t="s">
        <v>150</v>
      </c>
      <c r="B35" s="31" t="s">
        <v>25</v>
      </c>
      <c r="C35" s="31">
        <v>10</v>
      </c>
      <c r="D35" s="25">
        <v>16000</v>
      </c>
      <c r="E35" s="27"/>
      <c r="F35" s="27"/>
      <c r="G35" s="18">
        <f>C35*D35</f>
        <v>160000</v>
      </c>
      <c r="H35" s="10">
        <f>H28+E35+F35-G35</f>
        <v>9153496</v>
      </c>
      <c r="J35" s="16"/>
      <c r="K35" s="17"/>
    </row>
    <row r="36" spans="1:11" ht="15.75" x14ac:dyDescent="0.25">
      <c r="A36" s="12"/>
      <c r="B36" s="31" t="s">
        <v>106</v>
      </c>
      <c r="C36" s="31">
        <v>1.5</v>
      </c>
      <c r="D36" s="25">
        <v>40000</v>
      </c>
      <c r="E36" s="27"/>
      <c r="F36" s="27"/>
      <c r="G36" s="18">
        <f t="shared" ref="G36:G38" si="5">C36*D36</f>
        <v>60000</v>
      </c>
      <c r="H36" s="10">
        <f t="shared" si="1"/>
        <v>9093496</v>
      </c>
      <c r="J36" s="16"/>
      <c r="K36" s="17"/>
    </row>
    <row r="37" spans="1:11" ht="15.75" x14ac:dyDescent="0.25">
      <c r="A37" s="12"/>
      <c r="B37" s="31" t="s">
        <v>26</v>
      </c>
      <c r="C37" s="31">
        <v>6</v>
      </c>
      <c r="D37" s="25">
        <v>14000</v>
      </c>
      <c r="E37" s="27"/>
      <c r="F37" s="27"/>
      <c r="G37" s="18">
        <f t="shared" si="5"/>
        <v>84000</v>
      </c>
      <c r="H37" s="10">
        <f t="shared" si="1"/>
        <v>9009496</v>
      </c>
      <c r="J37" s="16"/>
      <c r="K37" s="17"/>
    </row>
    <row r="38" spans="1:11" ht="15.75" x14ac:dyDescent="0.25">
      <c r="A38" s="12"/>
      <c r="B38" s="31" t="s">
        <v>107</v>
      </c>
      <c r="C38" s="31">
        <v>3</v>
      </c>
      <c r="D38" s="25">
        <v>17000</v>
      </c>
      <c r="E38" s="27"/>
      <c r="F38" s="27"/>
      <c r="G38" s="18">
        <f t="shared" si="5"/>
        <v>51000</v>
      </c>
      <c r="H38" s="10">
        <f t="shared" si="1"/>
        <v>8958496</v>
      </c>
      <c r="J38" s="16"/>
      <c r="K38" s="17"/>
    </row>
    <row r="39" spans="1:11" ht="15.75" x14ac:dyDescent="0.25">
      <c r="A39" s="12"/>
      <c r="B39" s="31" t="s">
        <v>29</v>
      </c>
      <c r="C39" s="31">
        <v>4.5</v>
      </c>
      <c r="D39" s="25">
        <v>120000</v>
      </c>
      <c r="E39" s="27"/>
      <c r="F39" s="27"/>
      <c r="G39" s="18">
        <f>C39*D39</f>
        <v>540000</v>
      </c>
      <c r="H39" s="10">
        <f t="shared" si="1"/>
        <v>8418496</v>
      </c>
      <c r="J39" s="16"/>
      <c r="K39" s="17"/>
    </row>
    <row r="40" spans="1:11" ht="15.75" x14ac:dyDescent="0.25">
      <c r="A40" s="12"/>
      <c r="B40" s="31" t="s">
        <v>144</v>
      </c>
      <c r="C40" s="31">
        <v>1</v>
      </c>
      <c r="D40" s="25">
        <v>40000</v>
      </c>
      <c r="E40" s="27"/>
      <c r="F40" s="27"/>
      <c r="G40" s="18">
        <f>C40*D40</f>
        <v>40000</v>
      </c>
      <c r="H40" s="10">
        <f t="shared" si="1"/>
        <v>8378496</v>
      </c>
      <c r="J40" s="16"/>
      <c r="K40" s="17"/>
    </row>
    <row r="41" spans="1:11" ht="15.75" x14ac:dyDescent="0.25">
      <c r="A41" s="12"/>
      <c r="B41" s="31" t="s">
        <v>146</v>
      </c>
      <c r="C41" s="31">
        <v>1</v>
      </c>
      <c r="D41" s="25">
        <v>40000</v>
      </c>
      <c r="E41" s="27"/>
      <c r="F41" s="27"/>
      <c r="G41" s="18">
        <f>C41*D41</f>
        <v>40000</v>
      </c>
      <c r="H41" s="10">
        <f t="shared" si="1"/>
        <v>8338496</v>
      </c>
      <c r="J41" s="16"/>
      <c r="K41" s="17"/>
    </row>
    <row r="42" spans="1:11" ht="15.75" x14ac:dyDescent="0.25">
      <c r="A42" s="12"/>
      <c r="B42" s="31" t="s">
        <v>147</v>
      </c>
      <c r="C42" s="31">
        <v>1</v>
      </c>
      <c r="D42" s="25">
        <v>30000</v>
      </c>
      <c r="E42" s="27"/>
      <c r="F42" s="27"/>
      <c r="G42" s="18">
        <f>C42*D42</f>
        <v>30000</v>
      </c>
      <c r="H42" s="10">
        <f t="shared" si="1"/>
        <v>8308496</v>
      </c>
      <c r="J42" s="16"/>
      <c r="K42" s="17"/>
    </row>
    <row r="43" spans="1:11" ht="15.75" x14ac:dyDescent="0.25">
      <c r="A43" s="12"/>
      <c r="B43" s="31" t="s">
        <v>11</v>
      </c>
      <c r="C43" s="31">
        <v>1</v>
      </c>
      <c r="D43" s="25">
        <v>10000</v>
      </c>
      <c r="E43" s="27"/>
      <c r="F43" s="27"/>
      <c r="G43" s="18">
        <f>C43*D43</f>
        <v>10000</v>
      </c>
      <c r="H43" s="10">
        <f t="shared" si="1"/>
        <v>8298496</v>
      </c>
      <c r="J43" s="16"/>
      <c r="K43" s="17"/>
    </row>
    <row r="44" spans="1:11" ht="15.75" x14ac:dyDescent="0.25">
      <c r="A44" s="12"/>
      <c r="B44" s="31"/>
      <c r="C44" s="31"/>
      <c r="D44" s="25"/>
      <c r="E44" s="27"/>
      <c r="F44" s="27"/>
      <c r="G44" s="18"/>
      <c r="H44" s="10"/>
      <c r="J44" s="16"/>
      <c r="K44" s="17"/>
    </row>
    <row r="45" spans="1:11" ht="15.75" x14ac:dyDescent="0.25">
      <c r="A45" s="29" t="s">
        <v>151</v>
      </c>
      <c r="B45" s="31" t="s">
        <v>25</v>
      </c>
      <c r="C45" s="31">
        <v>10</v>
      </c>
      <c r="D45" s="25">
        <v>16000</v>
      </c>
      <c r="E45" s="27"/>
      <c r="F45" s="27"/>
      <c r="G45" s="18">
        <f>C45*D45</f>
        <v>160000</v>
      </c>
      <c r="H45" s="10">
        <f>H39+E45+F45-G45</f>
        <v>8258496</v>
      </c>
      <c r="J45" s="16"/>
      <c r="K45" s="17"/>
    </row>
    <row r="46" spans="1:11" ht="15.75" x14ac:dyDescent="0.25">
      <c r="A46" s="12"/>
      <c r="B46" s="31" t="s">
        <v>106</v>
      </c>
      <c r="C46" s="31">
        <v>1.5</v>
      </c>
      <c r="D46" s="25">
        <v>40000</v>
      </c>
      <c r="E46" s="27"/>
      <c r="F46" s="27"/>
      <c r="G46" s="18">
        <f>C46*D46</f>
        <v>60000</v>
      </c>
      <c r="H46" s="10">
        <f t="shared" si="1"/>
        <v>8198496</v>
      </c>
      <c r="J46" s="16"/>
      <c r="K46" s="17"/>
    </row>
    <row r="47" spans="1:11" ht="15.75" x14ac:dyDescent="0.25">
      <c r="A47" s="12"/>
      <c r="B47" s="31" t="s">
        <v>26</v>
      </c>
      <c r="C47" s="31">
        <v>6</v>
      </c>
      <c r="D47" s="25">
        <v>14000</v>
      </c>
      <c r="E47" s="27"/>
      <c r="F47" s="27"/>
      <c r="G47" s="18">
        <f>C47*D47</f>
        <v>84000</v>
      </c>
      <c r="H47" s="10">
        <f t="shared" si="1"/>
        <v>8114496</v>
      </c>
      <c r="J47" s="16"/>
      <c r="K47" s="17"/>
    </row>
    <row r="48" spans="1:11" ht="15.75" x14ac:dyDescent="0.25">
      <c r="A48" s="12"/>
      <c r="B48" s="31" t="s">
        <v>107</v>
      </c>
      <c r="C48" s="31">
        <v>3</v>
      </c>
      <c r="D48" s="25">
        <v>17000</v>
      </c>
      <c r="E48" s="27"/>
      <c r="F48" s="27"/>
      <c r="G48" s="18">
        <f>C48*D48</f>
        <v>51000</v>
      </c>
      <c r="H48" s="10">
        <f t="shared" si="1"/>
        <v>8063496</v>
      </c>
      <c r="J48" s="16"/>
      <c r="K48" s="17"/>
    </row>
    <row r="49" spans="1:11" ht="15.75" x14ac:dyDescent="0.25">
      <c r="A49" s="12"/>
      <c r="B49" s="31" t="s">
        <v>29</v>
      </c>
      <c r="C49" s="31">
        <v>4.5</v>
      </c>
      <c r="D49" s="25">
        <v>120000</v>
      </c>
      <c r="E49" s="27"/>
      <c r="F49" s="27"/>
      <c r="G49" s="18">
        <f>C49*D49</f>
        <v>540000</v>
      </c>
      <c r="H49" s="10">
        <f t="shared" si="1"/>
        <v>7523496</v>
      </c>
      <c r="J49" s="16"/>
      <c r="K49" s="17"/>
    </row>
    <row r="50" spans="1:11" ht="15.75" x14ac:dyDescent="0.25">
      <c r="A50" s="12"/>
      <c r="B50" s="31" t="s">
        <v>144</v>
      </c>
      <c r="C50" s="31">
        <v>1</v>
      </c>
      <c r="D50" s="25">
        <v>45000</v>
      </c>
      <c r="E50" s="27"/>
      <c r="F50" s="27"/>
      <c r="G50" s="18">
        <f t="shared" ref="G50:G51" si="6">C50*D50</f>
        <v>45000</v>
      </c>
      <c r="H50" s="10">
        <f t="shared" si="1"/>
        <v>7478496</v>
      </c>
      <c r="J50" s="16"/>
      <c r="K50" s="17"/>
    </row>
    <row r="51" spans="1:11" ht="15.75" x14ac:dyDescent="0.25">
      <c r="A51" s="12"/>
      <c r="B51" s="31" t="s">
        <v>131</v>
      </c>
      <c r="C51" s="31">
        <v>1</v>
      </c>
      <c r="D51" s="25">
        <v>10000</v>
      </c>
      <c r="E51" s="27"/>
      <c r="F51" s="27"/>
      <c r="G51" s="18">
        <f t="shared" si="6"/>
        <v>10000</v>
      </c>
      <c r="H51" s="10">
        <f t="shared" si="1"/>
        <v>7468496</v>
      </c>
      <c r="J51" s="16"/>
      <c r="K51" s="17"/>
    </row>
    <row r="52" spans="1:11" ht="15.75" x14ac:dyDescent="0.25">
      <c r="A52" s="12"/>
      <c r="B52" s="31"/>
      <c r="C52" s="31"/>
      <c r="D52" s="25"/>
      <c r="E52" s="27"/>
      <c r="F52" s="27"/>
      <c r="G52" s="18">
        <f>C52*D52</f>
        <v>0</v>
      </c>
      <c r="H52" s="10">
        <f t="shared" si="1"/>
        <v>7468496</v>
      </c>
      <c r="J52" s="16"/>
      <c r="K52" s="17"/>
    </row>
    <row r="53" spans="1:11" ht="15.75" x14ac:dyDescent="0.25">
      <c r="A53" s="12"/>
      <c r="B53" s="24"/>
      <c r="C53" s="31"/>
      <c r="D53" s="25"/>
      <c r="E53" s="27"/>
      <c r="F53" s="27"/>
      <c r="G53" s="18">
        <f t="shared" ref="G53:G61" si="7">C53*D53</f>
        <v>0</v>
      </c>
      <c r="H53" s="10">
        <f t="shared" si="1"/>
        <v>7468496</v>
      </c>
      <c r="J53" s="16"/>
      <c r="K53" s="17"/>
    </row>
    <row r="54" spans="1:11" ht="15.75" x14ac:dyDescent="0.25">
      <c r="A54" s="29"/>
      <c r="B54" s="31"/>
      <c r="C54" s="31"/>
      <c r="D54" s="25"/>
      <c r="E54" s="27"/>
      <c r="F54" s="27"/>
      <c r="G54" s="18">
        <f t="shared" si="7"/>
        <v>0</v>
      </c>
      <c r="H54" s="10">
        <f t="shared" si="1"/>
        <v>7468496</v>
      </c>
      <c r="J54" s="16"/>
      <c r="K54" s="17"/>
    </row>
    <row r="55" spans="1:11" ht="15.75" x14ac:dyDescent="0.25">
      <c r="A55" s="12"/>
      <c r="B55" s="31"/>
      <c r="C55" s="31"/>
      <c r="D55" s="25"/>
      <c r="E55" s="27"/>
      <c r="F55" s="27"/>
      <c r="G55" s="18">
        <f t="shared" si="7"/>
        <v>0</v>
      </c>
      <c r="H55" s="10">
        <f t="shared" si="1"/>
        <v>7468496</v>
      </c>
      <c r="J55" s="16"/>
      <c r="K55" s="17"/>
    </row>
    <row r="56" spans="1:11" ht="15.75" x14ac:dyDescent="0.25">
      <c r="A56" s="12"/>
      <c r="B56" s="31"/>
      <c r="C56" s="31"/>
      <c r="D56" s="25"/>
      <c r="E56" s="27"/>
      <c r="F56" s="27"/>
      <c r="G56" s="18">
        <f t="shared" si="7"/>
        <v>0</v>
      </c>
      <c r="H56" s="10">
        <f t="shared" si="1"/>
        <v>7468496</v>
      </c>
      <c r="J56" s="16"/>
      <c r="K56" s="17"/>
    </row>
    <row r="57" spans="1:11" ht="15.75" x14ac:dyDescent="0.25">
      <c r="A57" s="12"/>
      <c r="B57" s="31"/>
      <c r="C57" s="31"/>
      <c r="D57" s="25"/>
      <c r="E57" s="27"/>
      <c r="F57" s="27"/>
      <c r="G57" s="18">
        <f t="shared" si="7"/>
        <v>0</v>
      </c>
      <c r="H57" s="10">
        <f t="shared" si="1"/>
        <v>7468496</v>
      </c>
      <c r="J57" s="16"/>
      <c r="K57" s="17"/>
    </row>
    <row r="58" spans="1:11" ht="15.75" x14ac:dyDescent="0.25">
      <c r="A58" s="12"/>
      <c r="B58" s="31"/>
      <c r="C58" s="31"/>
      <c r="D58" s="25"/>
      <c r="E58" s="27"/>
      <c r="F58" s="27"/>
      <c r="G58" s="18">
        <f t="shared" si="7"/>
        <v>0</v>
      </c>
      <c r="H58" s="10">
        <f t="shared" si="1"/>
        <v>7468496</v>
      </c>
      <c r="J58" s="16"/>
      <c r="K58" s="17"/>
    </row>
    <row r="59" spans="1:11" ht="15.75" x14ac:dyDescent="0.25">
      <c r="A59" s="12"/>
      <c r="B59" s="31"/>
      <c r="C59" s="31"/>
      <c r="D59" s="25"/>
      <c r="E59" s="27"/>
      <c r="F59" s="27"/>
      <c r="G59" s="18">
        <f t="shared" si="7"/>
        <v>0</v>
      </c>
      <c r="H59" s="10">
        <f t="shared" si="1"/>
        <v>7468496</v>
      </c>
      <c r="J59" s="16"/>
      <c r="K59" s="17"/>
    </row>
    <row r="60" spans="1:11" ht="15.75" x14ac:dyDescent="0.25">
      <c r="A60" s="12"/>
      <c r="B60" s="31"/>
      <c r="C60" s="31"/>
      <c r="D60" s="25"/>
      <c r="E60" s="27"/>
      <c r="F60" s="27"/>
      <c r="G60" s="18">
        <f t="shared" si="7"/>
        <v>0</v>
      </c>
      <c r="H60" s="10">
        <f t="shared" si="1"/>
        <v>7468496</v>
      </c>
      <c r="J60" s="16"/>
      <c r="K60" s="17"/>
    </row>
    <row r="61" spans="1:11" ht="15.75" x14ac:dyDescent="0.25">
      <c r="A61" s="12"/>
      <c r="B61" s="31"/>
      <c r="C61" s="31"/>
      <c r="D61" s="25"/>
      <c r="E61" s="27"/>
      <c r="F61" s="27"/>
      <c r="G61" s="18">
        <f t="shared" si="7"/>
        <v>0</v>
      </c>
      <c r="H61" s="10">
        <f t="shared" si="1"/>
        <v>7468496</v>
      </c>
      <c r="J61" s="16"/>
      <c r="K61" s="17"/>
    </row>
    <row r="62" spans="1:11" ht="15.75" x14ac:dyDescent="0.25">
      <c r="A62" s="12"/>
      <c r="B62" s="24"/>
      <c r="C62" s="24"/>
      <c r="D62" s="25"/>
      <c r="E62" s="27"/>
      <c r="F62" s="27"/>
      <c r="G62" s="18"/>
      <c r="H62" s="10">
        <f t="shared" si="1"/>
        <v>7468496</v>
      </c>
      <c r="J62" s="16"/>
      <c r="K62" s="17"/>
    </row>
    <row r="63" spans="1:11" ht="15.75" x14ac:dyDescent="0.25">
      <c r="A63" s="19" t="s">
        <v>154</v>
      </c>
      <c r="B63" s="19"/>
      <c r="C63" s="19"/>
      <c r="D63" s="20"/>
      <c r="E63" s="21">
        <f>SUM(E5:E21)</f>
        <v>1500000</v>
      </c>
      <c r="F63" s="21">
        <f>SUM(F5:F21)</f>
        <v>0</v>
      </c>
      <c r="G63" s="47">
        <f>SUM(G5:G62)</f>
        <v>4276000</v>
      </c>
      <c r="H63" s="49">
        <f>H4+E64-G63</f>
        <v>6788496</v>
      </c>
    </row>
    <row r="64" spans="1:11" ht="15.75" x14ac:dyDescent="0.25">
      <c r="A64" s="51" t="s">
        <v>155</v>
      </c>
      <c r="B64" s="52"/>
      <c r="C64" s="22"/>
      <c r="D64" s="23"/>
      <c r="E64" s="53">
        <f>E63+F63</f>
        <v>1500000</v>
      </c>
      <c r="F64" s="54"/>
      <c r="G64" s="48"/>
      <c r="H64" s="50"/>
    </row>
  </sheetData>
  <mergeCells count="6">
    <mergeCell ref="A1:H1"/>
    <mergeCell ref="E2:F2"/>
    <mergeCell ref="G63:G64"/>
    <mergeCell ref="H63:H64"/>
    <mergeCell ref="A64:B64"/>
    <mergeCell ref="E64:F6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opLeftCell="A43" workbookViewId="0">
      <selection sqref="A1:K66"/>
    </sheetView>
  </sheetViews>
  <sheetFormatPr defaultRowHeight="15" x14ac:dyDescent="0.25"/>
  <cols>
    <col min="1" max="1" width="23" bestFit="1" customWidth="1"/>
    <col min="2" max="2" width="24.28515625" bestFit="1" customWidth="1"/>
    <col min="4" max="4" width="10.5703125" bestFit="1" customWidth="1"/>
    <col min="5" max="5" width="13.7109375" bestFit="1" customWidth="1"/>
    <col min="7" max="7" width="13.710937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43" t="s">
        <v>156</v>
      </c>
      <c r="B1" s="44"/>
      <c r="C1" s="44"/>
      <c r="D1" s="44"/>
      <c r="E1" s="44"/>
      <c r="F1" s="44"/>
      <c r="G1" s="44"/>
      <c r="H1" s="45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6" t="s">
        <v>4</v>
      </c>
      <c r="F2" s="46"/>
      <c r="G2" s="40" t="s">
        <v>5</v>
      </c>
      <c r="H2" s="40" t="s">
        <v>6</v>
      </c>
    </row>
    <row r="3" spans="1:11" ht="15.75" x14ac:dyDescent="0.25">
      <c r="A3" s="1"/>
      <c r="B3" s="2"/>
      <c r="C3" s="2"/>
      <c r="D3" s="2"/>
      <c r="E3" s="40" t="s">
        <v>7</v>
      </c>
      <c r="F3" s="40" t="s">
        <v>8</v>
      </c>
      <c r="G3" s="40"/>
      <c r="H3" s="40"/>
    </row>
    <row r="4" spans="1:11" ht="15.75" x14ac:dyDescent="0.25">
      <c r="A4" s="3" t="s">
        <v>157</v>
      </c>
      <c r="B4" s="3"/>
      <c r="C4" s="3"/>
      <c r="D4" s="3"/>
      <c r="E4" s="4"/>
      <c r="F4" s="4"/>
      <c r="G4" s="4"/>
      <c r="H4" s="5">
        <v>6788496</v>
      </c>
    </row>
    <row r="5" spans="1:11" ht="15.75" x14ac:dyDescent="0.25">
      <c r="A5" s="6" t="s">
        <v>165</v>
      </c>
      <c r="B5" s="7" t="s">
        <v>17</v>
      </c>
      <c r="C5" s="8"/>
      <c r="D5" s="8"/>
      <c r="E5" s="9">
        <v>1000000</v>
      </c>
      <c r="F5" s="9"/>
      <c r="G5" s="9"/>
      <c r="H5" s="5">
        <f>H4+E5+F5</f>
        <v>7788496</v>
      </c>
    </row>
    <row r="6" spans="1:11" ht="15.75" x14ac:dyDescent="0.25">
      <c r="A6" s="6" t="s">
        <v>166</v>
      </c>
      <c r="B6" s="7" t="s">
        <v>91</v>
      </c>
      <c r="C6" s="8"/>
      <c r="D6" s="8"/>
      <c r="E6" s="9">
        <v>500000</v>
      </c>
      <c r="F6" s="9"/>
      <c r="G6" s="9"/>
      <c r="H6" s="5">
        <f t="shared" ref="H6:H8" si="0">H5+E6+F6</f>
        <v>8288496</v>
      </c>
    </row>
    <row r="7" spans="1:11" ht="15.75" x14ac:dyDescent="0.25">
      <c r="A7" s="6"/>
      <c r="B7" s="7"/>
      <c r="C7" s="8"/>
      <c r="D7" s="8"/>
      <c r="E7" s="9"/>
      <c r="F7" s="9"/>
      <c r="G7" s="9"/>
      <c r="H7" s="5">
        <f t="shared" si="0"/>
        <v>8288496</v>
      </c>
    </row>
    <row r="8" spans="1:11" ht="15.75" x14ac:dyDescent="0.25">
      <c r="A8" s="6"/>
      <c r="B8" s="7"/>
      <c r="C8" s="8"/>
      <c r="D8" s="8"/>
      <c r="E8" s="9"/>
      <c r="F8" s="9"/>
      <c r="G8" s="9"/>
      <c r="H8" s="5">
        <f t="shared" si="0"/>
        <v>8288496</v>
      </c>
    </row>
    <row r="9" spans="1:11" ht="15.75" x14ac:dyDescent="0.25">
      <c r="A9" s="6"/>
      <c r="B9" s="7"/>
      <c r="C9" s="8"/>
      <c r="D9" s="8"/>
      <c r="E9" s="9"/>
      <c r="F9" s="9"/>
      <c r="G9" s="9"/>
      <c r="H9" s="10">
        <f t="shared" ref="H9:H62" si="1">H8+E9+F9-G9</f>
        <v>8288496</v>
      </c>
    </row>
    <row r="10" spans="1:11" ht="15.75" x14ac:dyDescent="0.25">
      <c r="A10" s="29" t="s">
        <v>160</v>
      </c>
      <c r="B10" s="31" t="s">
        <v>25</v>
      </c>
      <c r="C10" s="31">
        <v>10</v>
      </c>
      <c r="D10" s="42">
        <v>16000</v>
      </c>
      <c r="E10" s="26"/>
      <c r="F10" s="26"/>
      <c r="G10" s="11">
        <f>C10*D10</f>
        <v>160000</v>
      </c>
      <c r="H10" s="10">
        <f t="shared" si="1"/>
        <v>8128496</v>
      </c>
    </row>
    <row r="11" spans="1:11" ht="15.75" x14ac:dyDescent="0.25">
      <c r="A11" s="12"/>
      <c r="B11" s="31" t="s">
        <v>106</v>
      </c>
      <c r="C11" s="31">
        <v>1.5</v>
      </c>
      <c r="D11" s="42">
        <v>40000</v>
      </c>
      <c r="E11" s="26"/>
      <c r="F11" s="26"/>
      <c r="G11" s="11">
        <f>C11*D11</f>
        <v>60000</v>
      </c>
      <c r="H11" s="10">
        <f t="shared" si="1"/>
        <v>8068496</v>
      </c>
      <c r="I11" s="13"/>
    </row>
    <row r="12" spans="1:11" ht="15.75" x14ac:dyDescent="0.25">
      <c r="A12" s="12"/>
      <c r="B12" s="31" t="s">
        <v>26</v>
      </c>
      <c r="C12" s="31">
        <v>6</v>
      </c>
      <c r="D12" s="42">
        <v>14000</v>
      </c>
      <c r="E12" s="26"/>
      <c r="F12" s="26"/>
      <c r="G12" s="11">
        <f t="shared" ref="G12:G17" si="2">C12*D12</f>
        <v>84000</v>
      </c>
      <c r="H12" s="10">
        <f t="shared" si="1"/>
        <v>7984496</v>
      </c>
    </row>
    <row r="13" spans="1:11" ht="15.75" x14ac:dyDescent="0.25">
      <c r="A13" s="12"/>
      <c r="B13" s="31" t="s">
        <v>107</v>
      </c>
      <c r="C13" s="31">
        <v>3</v>
      </c>
      <c r="D13" s="42">
        <v>17000</v>
      </c>
      <c r="E13" s="26"/>
      <c r="F13" s="26"/>
      <c r="G13" s="11">
        <f t="shared" si="2"/>
        <v>51000</v>
      </c>
      <c r="H13" s="10">
        <f t="shared" si="1"/>
        <v>7933496</v>
      </c>
    </row>
    <row r="14" spans="1:11" ht="15.75" x14ac:dyDescent="0.25">
      <c r="A14" s="12"/>
      <c r="B14" s="31" t="s">
        <v>29</v>
      </c>
      <c r="C14" s="31">
        <v>4.5</v>
      </c>
      <c r="D14" s="42">
        <v>120000</v>
      </c>
      <c r="E14" s="26"/>
      <c r="F14" s="26"/>
      <c r="G14" s="11">
        <f t="shared" si="2"/>
        <v>540000</v>
      </c>
      <c r="H14" s="10">
        <f t="shared" si="1"/>
        <v>7393496</v>
      </c>
    </row>
    <row r="15" spans="1:11" ht="15.75" x14ac:dyDescent="0.25">
      <c r="A15" s="12"/>
      <c r="B15" s="31" t="s">
        <v>144</v>
      </c>
      <c r="C15" s="31">
        <v>1</v>
      </c>
      <c r="D15" s="42">
        <v>45000</v>
      </c>
      <c r="E15" s="26"/>
      <c r="F15" s="26"/>
      <c r="G15" s="11">
        <f t="shared" si="2"/>
        <v>45000</v>
      </c>
      <c r="H15" s="10">
        <f t="shared" si="1"/>
        <v>7348496</v>
      </c>
      <c r="J15" s="14" t="s">
        <v>12</v>
      </c>
      <c r="K15" s="15">
        <f>SUM(G10:G17)</f>
        <v>1335000</v>
      </c>
    </row>
    <row r="16" spans="1:11" ht="15.75" x14ac:dyDescent="0.25">
      <c r="A16" s="12"/>
      <c r="B16" s="31" t="s">
        <v>119</v>
      </c>
      <c r="C16" s="31">
        <v>1</v>
      </c>
      <c r="D16" s="42">
        <v>360000</v>
      </c>
      <c r="E16" s="26"/>
      <c r="F16" s="26"/>
      <c r="G16" s="11">
        <f t="shared" si="2"/>
        <v>360000</v>
      </c>
      <c r="H16" s="10">
        <f t="shared" si="1"/>
        <v>6988496</v>
      </c>
      <c r="J16" s="14" t="s">
        <v>13</v>
      </c>
      <c r="K16" s="15">
        <f>SUM(G22:G33)</f>
        <v>1032000</v>
      </c>
    </row>
    <row r="17" spans="1:11" ht="15.75" x14ac:dyDescent="0.25">
      <c r="A17" s="12"/>
      <c r="B17" s="31" t="s">
        <v>118</v>
      </c>
      <c r="C17" s="31">
        <v>1</v>
      </c>
      <c r="D17" s="42">
        <v>35000</v>
      </c>
      <c r="E17" s="26"/>
      <c r="F17" s="26"/>
      <c r="G17" s="11">
        <f t="shared" si="2"/>
        <v>35000</v>
      </c>
      <c r="H17" s="10">
        <f t="shared" si="1"/>
        <v>6953496</v>
      </c>
      <c r="J17" s="14" t="s">
        <v>14</v>
      </c>
      <c r="K17" s="15">
        <f>SUM(G35:G44)</f>
        <v>1098000</v>
      </c>
    </row>
    <row r="18" spans="1:11" ht="15.75" x14ac:dyDescent="0.25">
      <c r="A18" s="12"/>
      <c r="B18" s="24"/>
      <c r="C18" s="24"/>
      <c r="D18" s="25"/>
      <c r="E18" s="26"/>
      <c r="F18" s="26"/>
      <c r="G18" s="11">
        <f t="shared" ref="G18:G24" si="3">C18*D18</f>
        <v>0</v>
      </c>
      <c r="H18" s="10">
        <f t="shared" si="1"/>
        <v>6953496</v>
      </c>
      <c r="J18" s="14" t="s">
        <v>15</v>
      </c>
      <c r="K18" s="15"/>
    </row>
    <row r="19" spans="1:11" ht="15.75" x14ac:dyDescent="0.25">
      <c r="A19" s="12"/>
      <c r="B19" s="24"/>
      <c r="C19" s="24"/>
      <c r="D19" s="25"/>
      <c r="E19" s="26"/>
      <c r="F19" s="26"/>
      <c r="G19" s="11">
        <f t="shared" si="3"/>
        <v>0</v>
      </c>
      <c r="H19" s="10">
        <f t="shared" si="1"/>
        <v>6953496</v>
      </c>
      <c r="J19" s="14" t="s">
        <v>16</v>
      </c>
      <c r="K19" s="15">
        <f>SUM(G54:G61)</f>
        <v>0</v>
      </c>
    </row>
    <row r="20" spans="1:11" ht="15.75" x14ac:dyDescent="0.25">
      <c r="A20" s="12"/>
      <c r="B20" s="24"/>
      <c r="C20" s="24"/>
      <c r="D20" s="25"/>
      <c r="E20" s="26"/>
      <c r="F20" s="26"/>
      <c r="G20" s="11">
        <f t="shared" si="3"/>
        <v>0</v>
      </c>
      <c r="H20" s="10">
        <f t="shared" si="1"/>
        <v>6953496</v>
      </c>
      <c r="J20" s="16"/>
      <c r="K20" s="17" t="e">
        <f>SUM</f>
        <v>#NAME?</v>
      </c>
    </row>
    <row r="21" spans="1:11" ht="15.75" x14ac:dyDescent="0.25">
      <c r="A21" s="12"/>
      <c r="B21" s="24"/>
      <c r="C21" s="24"/>
      <c r="D21" s="25"/>
      <c r="E21" s="27"/>
      <c r="F21" s="27"/>
      <c r="G21" s="11">
        <f t="shared" si="3"/>
        <v>0</v>
      </c>
      <c r="H21" s="10">
        <f t="shared" si="1"/>
        <v>6953496</v>
      </c>
      <c r="J21" s="16"/>
      <c r="K21" s="17">
        <f>K15+K16+K17+K18+K19</f>
        <v>3465000</v>
      </c>
    </row>
    <row r="22" spans="1:11" ht="15.75" x14ac:dyDescent="0.25">
      <c r="A22" s="12"/>
      <c r="B22" s="31" t="s">
        <v>25</v>
      </c>
      <c r="C22" s="31">
        <v>10</v>
      </c>
      <c r="D22" s="25">
        <v>16000</v>
      </c>
      <c r="E22" s="27"/>
      <c r="F22" s="27"/>
      <c r="G22" s="11">
        <f t="shared" si="3"/>
        <v>160000</v>
      </c>
      <c r="H22" s="10">
        <f t="shared" si="1"/>
        <v>6793496</v>
      </c>
      <c r="J22" s="16"/>
      <c r="K22" s="17"/>
    </row>
    <row r="23" spans="1:11" ht="15.75" x14ac:dyDescent="0.25">
      <c r="A23" s="29" t="s">
        <v>161</v>
      </c>
      <c r="B23" s="31" t="s">
        <v>106</v>
      </c>
      <c r="C23" s="31">
        <v>1.5</v>
      </c>
      <c r="D23" s="32">
        <v>40000</v>
      </c>
      <c r="E23" s="27"/>
      <c r="F23" s="27"/>
      <c r="G23" s="11">
        <f t="shared" si="3"/>
        <v>60000</v>
      </c>
      <c r="H23" s="10">
        <f>H21+E23+F23-G23</f>
        <v>6893496</v>
      </c>
      <c r="J23" s="16"/>
      <c r="K23" s="17"/>
    </row>
    <row r="24" spans="1:11" ht="15.75" x14ac:dyDescent="0.25">
      <c r="A24" s="12"/>
      <c r="B24" s="31" t="s">
        <v>26</v>
      </c>
      <c r="C24" s="31">
        <v>6</v>
      </c>
      <c r="D24" s="32">
        <v>14000</v>
      </c>
      <c r="E24" s="27"/>
      <c r="F24" s="27"/>
      <c r="G24" s="11">
        <f t="shared" si="3"/>
        <v>84000</v>
      </c>
      <c r="H24" s="10">
        <f t="shared" si="1"/>
        <v>6809496</v>
      </c>
      <c r="J24" s="16"/>
      <c r="K24" s="17"/>
    </row>
    <row r="25" spans="1:11" ht="15.75" x14ac:dyDescent="0.25">
      <c r="A25" s="12"/>
      <c r="B25" s="31" t="s">
        <v>107</v>
      </c>
      <c r="C25" s="31">
        <v>3</v>
      </c>
      <c r="D25" s="32">
        <v>16000</v>
      </c>
      <c r="E25" s="27"/>
      <c r="F25" s="27"/>
      <c r="G25" s="18">
        <f>C25*D25</f>
        <v>48000</v>
      </c>
      <c r="H25" s="10">
        <f t="shared" si="1"/>
        <v>6761496</v>
      </c>
      <c r="J25" s="16"/>
      <c r="K25" s="17"/>
    </row>
    <row r="26" spans="1:11" ht="15.75" x14ac:dyDescent="0.25">
      <c r="A26" s="12"/>
      <c r="B26" s="31" t="s">
        <v>29</v>
      </c>
      <c r="C26" s="31">
        <v>4.5</v>
      </c>
      <c r="D26" s="32">
        <v>120000</v>
      </c>
      <c r="E26" s="27"/>
      <c r="F26" s="27"/>
      <c r="G26" s="18">
        <f t="shared" ref="G26:G33" si="4">C26*D26</f>
        <v>540000</v>
      </c>
      <c r="H26" s="10">
        <f t="shared" si="1"/>
        <v>6221496</v>
      </c>
      <c r="J26" s="16"/>
      <c r="K26" s="17"/>
    </row>
    <row r="27" spans="1:11" ht="15.75" x14ac:dyDescent="0.25">
      <c r="A27" s="12"/>
      <c r="B27" s="31" t="s">
        <v>144</v>
      </c>
      <c r="C27" s="31">
        <v>1</v>
      </c>
      <c r="D27" s="32">
        <v>45000</v>
      </c>
      <c r="E27" s="27"/>
      <c r="F27" s="27"/>
      <c r="G27" s="18">
        <f t="shared" si="4"/>
        <v>45000</v>
      </c>
      <c r="H27" s="10">
        <f t="shared" si="1"/>
        <v>6176496</v>
      </c>
      <c r="J27" s="16"/>
      <c r="K27" s="17"/>
    </row>
    <row r="28" spans="1:11" ht="15.75" x14ac:dyDescent="0.25">
      <c r="A28" s="12"/>
      <c r="B28" s="31" t="s">
        <v>28</v>
      </c>
      <c r="C28" s="31">
        <v>1</v>
      </c>
      <c r="D28" s="32">
        <v>40000</v>
      </c>
      <c r="E28" s="27"/>
      <c r="F28" s="27"/>
      <c r="G28" s="18">
        <f t="shared" si="4"/>
        <v>40000</v>
      </c>
      <c r="H28" s="10">
        <f t="shared" si="1"/>
        <v>6136496</v>
      </c>
      <c r="J28" s="16"/>
      <c r="K28" s="17"/>
    </row>
    <row r="29" spans="1:11" ht="15.75" x14ac:dyDescent="0.25">
      <c r="A29" s="12"/>
      <c r="B29" s="31" t="s">
        <v>22</v>
      </c>
      <c r="C29" s="31">
        <v>1</v>
      </c>
      <c r="D29" s="32">
        <v>40000</v>
      </c>
      <c r="E29" s="27"/>
      <c r="F29" s="27"/>
      <c r="G29" s="18">
        <f t="shared" si="4"/>
        <v>40000</v>
      </c>
      <c r="H29" s="10">
        <f t="shared" si="1"/>
        <v>6096496</v>
      </c>
      <c r="J29" s="16"/>
      <c r="K29" s="17"/>
    </row>
    <row r="30" spans="1:11" ht="15.75" x14ac:dyDescent="0.25">
      <c r="A30" s="12"/>
      <c r="B30" s="31" t="s">
        <v>145</v>
      </c>
      <c r="C30" s="31">
        <v>1</v>
      </c>
      <c r="D30" s="32">
        <v>15000</v>
      </c>
      <c r="E30" s="27"/>
      <c r="F30" s="27"/>
      <c r="G30" s="18">
        <f t="shared" si="4"/>
        <v>15000</v>
      </c>
      <c r="H30" s="10">
        <f t="shared" si="1"/>
        <v>6081496</v>
      </c>
      <c r="J30" s="16"/>
      <c r="K30" s="17"/>
    </row>
    <row r="31" spans="1:11" ht="15.75" x14ac:dyDescent="0.25">
      <c r="A31" s="12"/>
      <c r="B31" s="31"/>
      <c r="C31" s="31"/>
      <c r="D31" s="32"/>
      <c r="E31" s="27"/>
      <c r="F31" s="27"/>
      <c r="G31" s="18">
        <f t="shared" si="4"/>
        <v>0</v>
      </c>
      <c r="H31" s="10">
        <f t="shared" si="1"/>
        <v>6081496</v>
      </c>
      <c r="J31" s="16"/>
      <c r="K31" s="17"/>
    </row>
    <row r="32" spans="1:11" ht="15.75" x14ac:dyDescent="0.25">
      <c r="A32" s="12"/>
      <c r="B32" s="31"/>
      <c r="C32" s="31"/>
      <c r="D32" s="32"/>
      <c r="E32" s="27"/>
      <c r="F32" s="27"/>
      <c r="G32" s="18">
        <f t="shared" si="4"/>
        <v>0</v>
      </c>
      <c r="H32" s="10">
        <f t="shared" si="1"/>
        <v>6081496</v>
      </c>
      <c r="J32" s="16"/>
      <c r="K32" s="17"/>
    </row>
    <row r="33" spans="1:11" ht="15.75" x14ac:dyDescent="0.25">
      <c r="A33" s="12"/>
      <c r="B33" s="24"/>
      <c r="C33" s="24"/>
      <c r="D33" s="25"/>
      <c r="E33" s="27"/>
      <c r="F33" s="27"/>
      <c r="G33" s="18">
        <f t="shared" si="4"/>
        <v>0</v>
      </c>
      <c r="H33" s="10">
        <f t="shared" si="1"/>
        <v>6081496</v>
      </c>
      <c r="J33" s="16"/>
      <c r="K33" s="17"/>
    </row>
    <row r="34" spans="1:11" ht="15.75" x14ac:dyDescent="0.25">
      <c r="A34" s="12"/>
      <c r="B34" s="24"/>
      <c r="C34" s="24"/>
      <c r="D34" s="25"/>
      <c r="E34" s="27"/>
      <c r="F34" s="27"/>
      <c r="G34" s="18"/>
      <c r="H34" s="10"/>
      <c r="J34" s="16"/>
      <c r="K34" s="17"/>
    </row>
    <row r="35" spans="1:11" ht="15.75" x14ac:dyDescent="0.25">
      <c r="A35" s="29" t="s">
        <v>164</v>
      </c>
      <c r="B35" s="31" t="s">
        <v>25</v>
      </c>
      <c r="C35" s="31">
        <v>10</v>
      </c>
      <c r="D35" s="25">
        <v>16000</v>
      </c>
      <c r="E35" s="27"/>
      <c r="F35" s="27"/>
      <c r="G35" s="18">
        <f>C35*D35</f>
        <v>160000</v>
      </c>
      <c r="H35" s="10">
        <f>H28+E35+F35-G35</f>
        <v>5976496</v>
      </c>
      <c r="J35" s="16"/>
      <c r="K35" s="17"/>
    </row>
    <row r="36" spans="1:11" ht="15.75" x14ac:dyDescent="0.25">
      <c r="A36" s="12"/>
      <c r="B36" s="31" t="s">
        <v>106</v>
      </c>
      <c r="C36" s="31">
        <v>1.5</v>
      </c>
      <c r="D36" s="25">
        <v>40000</v>
      </c>
      <c r="E36" s="27"/>
      <c r="F36" s="27"/>
      <c r="G36" s="18">
        <f t="shared" ref="G36:G38" si="5">C36*D36</f>
        <v>60000</v>
      </c>
      <c r="H36" s="10">
        <f t="shared" si="1"/>
        <v>5916496</v>
      </c>
      <c r="J36" s="16"/>
      <c r="K36" s="17"/>
    </row>
    <row r="37" spans="1:11" ht="15.75" x14ac:dyDescent="0.25">
      <c r="A37" s="12"/>
      <c r="B37" s="31" t="s">
        <v>26</v>
      </c>
      <c r="C37" s="31">
        <v>6</v>
      </c>
      <c r="D37" s="25">
        <v>13000</v>
      </c>
      <c r="E37" s="27"/>
      <c r="F37" s="27"/>
      <c r="G37" s="18">
        <f t="shared" si="5"/>
        <v>78000</v>
      </c>
      <c r="H37" s="10">
        <f t="shared" si="1"/>
        <v>5838496</v>
      </c>
      <c r="J37" s="16"/>
      <c r="K37" s="17"/>
    </row>
    <row r="38" spans="1:11" ht="15.75" x14ac:dyDescent="0.25">
      <c r="A38" s="12"/>
      <c r="B38" s="31" t="s">
        <v>107</v>
      </c>
      <c r="C38" s="31">
        <v>3</v>
      </c>
      <c r="D38" s="25">
        <v>15000</v>
      </c>
      <c r="E38" s="27"/>
      <c r="F38" s="27"/>
      <c r="G38" s="18">
        <f t="shared" si="5"/>
        <v>45000</v>
      </c>
      <c r="H38" s="10">
        <f t="shared" si="1"/>
        <v>5793496</v>
      </c>
      <c r="J38" s="16"/>
      <c r="K38" s="17"/>
    </row>
    <row r="39" spans="1:11" ht="15.75" x14ac:dyDescent="0.25">
      <c r="A39" s="12"/>
      <c r="B39" s="31" t="s">
        <v>29</v>
      </c>
      <c r="C39" s="31">
        <v>4.5</v>
      </c>
      <c r="D39" s="25">
        <v>120000</v>
      </c>
      <c r="E39" s="27"/>
      <c r="F39" s="27"/>
      <c r="G39" s="18">
        <f t="shared" ref="G39:G44" si="6">C39*D39</f>
        <v>540000</v>
      </c>
      <c r="H39" s="10">
        <f t="shared" si="1"/>
        <v>5253496</v>
      </c>
      <c r="J39" s="16"/>
      <c r="K39" s="17"/>
    </row>
    <row r="40" spans="1:11" ht="15.75" x14ac:dyDescent="0.25">
      <c r="A40" s="12"/>
      <c r="B40" s="31" t="s">
        <v>144</v>
      </c>
      <c r="C40" s="31">
        <v>1</v>
      </c>
      <c r="D40" s="25">
        <v>45000</v>
      </c>
      <c r="E40" s="27"/>
      <c r="F40" s="27"/>
      <c r="G40" s="18">
        <f t="shared" si="6"/>
        <v>45000</v>
      </c>
      <c r="H40" s="10">
        <f t="shared" si="1"/>
        <v>5208496</v>
      </c>
      <c r="J40" s="16"/>
      <c r="K40" s="17"/>
    </row>
    <row r="41" spans="1:11" ht="15.75" x14ac:dyDescent="0.25">
      <c r="A41" s="12"/>
      <c r="B41" s="31" t="s">
        <v>147</v>
      </c>
      <c r="C41" s="31">
        <v>1</v>
      </c>
      <c r="D41" s="25">
        <v>30000</v>
      </c>
      <c r="E41" s="27"/>
      <c r="F41" s="27"/>
      <c r="G41" s="18">
        <f t="shared" si="6"/>
        <v>30000</v>
      </c>
      <c r="H41" s="10">
        <f t="shared" si="1"/>
        <v>5178496</v>
      </c>
      <c r="J41" s="16"/>
      <c r="K41" s="17"/>
    </row>
    <row r="42" spans="1:11" ht="15.75" x14ac:dyDescent="0.25">
      <c r="A42" s="12"/>
      <c r="B42" s="31" t="s">
        <v>162</v>
      </c>
      <c r="C42" s="31">
        <v>1</v>
      </c>
      <c r="D42" s="25">
        <v>10000</v>
      </c>
      <c r="E42" s="27"/>
      <c r="F42" s="27"/>
      <c r="G42" s="18">
        <f t="shared" si="6"/>
        <v>10000</v>
      </c>
      <c r="H42" s="10">
        <f t="shared" si="1"/>
        <v>5168496</v>
      </c>
      <c r="J42" s="16"/>
      <c r="K42" s="17"/>
    </row>
    <row r="43" spans="1:11" ht="15.75" x14ac:dyDescent="0.25">
      <c r="A43" s="12"/>
      <c r="B43" s="31" t="s">
        <v>11</v>
      </c>
      <c r="C43" s="31">
        <v>1</v>
      </c>
      <c r="D43" s="25">
        <v>10000</v>
      </c>
      <c r="E43" s="27"/>
      <c r="F43" s="27"/>
      <c r="G43" s="18">
        <f t="shared" si="6"/>
        <v>10000</v>
      </c>
      <c r="H43" s="10">
        <f t="shared" si="1"/>
        <v>5158496</v>
      </c>
      <c r="J43" s="16"/>
      <c r="K43" s="17"/>
    </row>
    <row r="44" spans="1:11" ht="15.75" x14ac:dyDescent="0.25">
      <c r="A44" s="12"/>
      <c r="B44" s="31" t="s">
        <v>163</v>
      </c>
      <c r="C44" s="31">
        <v>2</v>
      </c>
      <c r="D44" s="25">
        <v>60000</v>
      </c>
      <c r="E44" s="27"/>
      <c r="F44" s="27"/>
      <c r="G44" s="18">
        <f t="shared" si="6"/>
        <v>120000</v>
      </c>
      <c r="H44" s="10">
        <f t="shared" si="1"/>
        <v>5038496</v>
      </c>
      <c r="J44" s="16"/>
      <c r="K44" s="17"/>
    </row>
    <row r="45" spans="1:11" ht="15.75" x14ac:dyDescent="0.25">
      <c r="A45" s="29" t="s">
        <v>151</v>
      </c>
      <c r="B45" s="31"/>
      <c r="C45" s="31"/>
      <c r="D45" s="25"/>
      <c r="E45" s="27"/>
      <c r="F45" s="27"/>
      <c r="G45" s="18"/>
      <c r="H45" s="10">
        <f>H39+E45+F45-G45</f>
        <v>5253496</v>
      </c>
      <c r="J45" s="16"/>
      <c r="K45" s="17"/>
    </row>
    <row r="46" spans="1:11" ht="15.75" x14ac:dyDescent="0.25">
      <c r="A46" s="12"/>
      <c r="B46" s="31"/>
      <c r="C46" s="31"/>
      <c r="D46" s="25"/>
      <c r="E46" s="27"/>
      <c r="F46" s="27"/>
      <c r="G46" s="18"/>
      <c r="H46" s="10">
        <f t="shared" si="1"/>
        <v>5253496</v>
      </c>
      <c r="J46" s="16"/>
      <c r="K46" s="17"/>
    </row>
    <row r="47" spans="1:11" ht="15.75" x14ac:dyDescent="0.25">
      <c r="A47" s="12"/>
      <c r="B47" s="31"/>
      <c r="C47" s="31"/>
      <c r="D47" s="25"/>
      <c r="E47" s="27"/>
      <c r="F47" s="27"/>
      <c r="G47" s="18"/>
      <c r="H47" s="10">
        <f t="shared" si="1"/>
        <v>5253496</v>
      </c>
      <c r="J47" s="16"/>
      <c r="K47" s="17"/>
    </row>
    <row r="48" spans="1:11" ht="15.75" x14ac:dyDescent="0.25">
      <c r="A48" s="12"/>
      <c r="B48" s="31"/>
      <c r="C48" s="31"/>
      <c r="D48" s="25"/>
      <c r="E48" s="27"/>
      <c r="F48" s="27"/>
      <c r="G48" s="18"/>
      <c r="H48" s="10">
        <f t="shared" si="1"/>
        <v>5253496</v>
      </c>
      <c r="J48" s="16"/>
      <c r="K48" s="17"/>
    </row>
    <row r="49" spans="1:11" ht="15.75" x14ac:dyDescent="0.25">
      <c r="A49" s="12"/>
      <c r="B49" s="31"/>
      <c r="C49" s="31"/>
      <c r="D49" s="25"/>
      <c r="E49" s="27"/>
      <c r="F49" s="27"/>
      <c r="G49" s="18"/>
      <c r="H49" s="10">
        <f t="shared" si="1"/>
        <v>5253496</v>
      </c>
      <c r="J49" s="16"/>
      <c r="K49" s="17"/>
    </row>
    <row r="50" spans="1:11" ht="15.75" x14ac:dyDescent="0.25">
      <c r="A50" s="12"/>
      <c r="B50" s="31"/>
      <c r="C50" s="31"/>
      <c r="D50" s="25"/>
      <c r="E50" s="27"/>
      <c r="F50" s="27"/>
      <c r="G50" s="18"/>
      <c r="H50" s="10">
        <f t="shared" si="1"/>
        <v>5253496</v>
      </c>
      <c r="J50" s="16"/>
      <c r="K50" s="17"/>
    </row>
    <row r="51" spans="1:11" ht="15.75" x14ac:dyDescent="0.25">
      <c r="A51" s="12"/>
      <c r="B51" s="31"/>
      <c r="C51" s="31"/>
      <c r="D51" s="25"/>
      <c r="E51" s="27"/>
      <c r="F51" s="27"/>
      <c r="G51" s="18"/>
      <c r="H51" s="10">
        <f t="shared" si="1"/>
        <v>5253496</v>
      </c>
      <c r="J51" s="16"/>
      <c r="K51" s="17"/>
    </row>
    <row r="52" spans="1:11" ht="15.75" x14ac:dyDescent="0.25">
      <c r="A52" s="12"/>
      <c r="B52" s="31"/>
      <c r="C52" s="31"/>
      <c r="D52" s="25"/>
      <c r="E52" s="27"/>
      <c r="F52" s="27"/>
      <c r="G52" s="18"/>
      <c r="H52" s="10">
        <f t="shared" si="1"/>
        <v>5253496</v>
      </c>
      <c r="J52" s="16"/>
      <c r="K52" s="17"/>
    </row>
    <row r="53" spans="1:11" ht="15.75" x14ac:dyDescent="0.25">
      <c r="A53" s="12"/>
      <c r="B53" s="24"/>
      <c r="C53" s="31"/>
      <c r="D53" s="25"/>
      <c r="E53" s="27"/>
      <c r="F53" s="27"/>
      <c r="G53" s="18">
        <f t="shared" ref="G53:G61" si="7">C53*D53</f>
        <v>0</v>
      </c>
      <c r="H53" s="10">
        <f t="shared" si="1"/>
        <v>5253496</v>
      </c>
      <c r="J53" s="16"/>
      <c r="K53" s="17"/>
    </row>
    <row r="54" spans="1:11" ht="15.75" x14ac:dyDescent="0.25">
      <c r="A54" s="29"/>
      <c r="B54" s="31"/>
      <c r="C54" s="31"/>
      <c r="D54" s="25"/>
      <c r="E54" s="27"/>
      <c r="F54" s="27"/>
      <c r="G54" s="18">
        <f t="shared" si="7"/>
        <v>0</v>
      </c>
      <c r="H54" s="10">
        <f t="shared" si="1"/>
        <v>5253496</v>
      </c>
      <c r="J54" s="16"/>
      <c r="K54" s="17"/>
    </row>
    <row r="55" spans="1:11" ht="15.75" x14ac:dyDescent="0.25">
      <c r="A55" s="12"/>
      <c r="B55" s="31"/>
      <c r="C55" s="31"/>
      <c r="D55" s="25"/>
      <c r="E55" s="27"/>
      <c r="F55" s="27"/>
      <c r="G55" s="18">
        <f t="shared" si="7"/>
        <v>0</v>
      </c>
      <c r="H55" s="10">
        <f t="shared" si="1"/>
        <v>5253496</v>
      </c>
      <c r="J55" s="16"/>
      <c r="K55" s="17"/>
    </row>
    <row r="56" spans="1:11" ht="15.75" x14ac:dyDescent="0.25">
      <c r="A56" s="12"/>
      <c r="B56" s="31"/>
      <c r="C56" s="31"/>
      <c r="D56" s="25"/>
      <c r="E56" s="27"/>
      <c r="F56" s="27"/>
      <c r="G56" s="18">
        <f t="shared" si="7"/>
        <v>0</v>
      </c>
      <c r="H56" s="10">
        <f t="shared" si="1"/>
        <v>5253496</v>
      </c>
      <c r="J56" s="16"/>
      <c r="K56" s="17"/>
    </row>
    <row r="57" spans="1:11" ht="15.75" x14ac:dyDescent="0.25">
      <c r="A57" s="12"/>
      <c r="B57" s="31"/>
      <c r="C57" s="31"/>
      <c r="D57" s="25"/>
      <c r="E57" s="27"/>
      <c r="F57" s="27"/>
      <c r="G57" s="18">
        <f t="shared" si="7"/>
        <v>0</v>
      </c>
      <c r="H57" s="10">
        <f t="shared" si="1"/>
        <v>5253496</v>
      </c>
      <c r="J57" s="16"/>
      <c r="K57" s="17"/>
    </row>
    <row r="58" spans="1:11" ht="15.75" x14ac:dyDescent="0.25">
      <c r="A58" s="12"/>
      <c r="B58" s="31"/>
      <c r="C58" s="31"/>
      <c r="D58" s="25"/>
      <c r="E58" s="27"/>
      <c r="F58" s="27"/>
      <c r="G58" s="18">
        <f t="shared" si="7"/>
        <v>0</v>
      </c>
      <c r="H58" s="10">
        <f t="shared" si="1"/>
        <v>5253496</v>
      </c>
      <c r="J58" s="16"/>
      <c r="K58" s="17"/>
    </row>
    <row r="59" spans="1:11" ht="15.75" x14ac:dyDescent="0.25">
      <c r="A59" s="12"/>
      <c r="B59" s="31"/>
      <c r="C59" s="31"/>
      <c r="D59" s="25"/>
      <c r="E59" s="27"/>
      <c r="F59" s="27"/>
      <c r="G59" s="18">
        <f t="shared" si="7"/>
        <v>0</v>
      </c>
      <c r="H59" s="10">
        <f t="shared" si="1"/>
        <v>5253496</v>
      </c>
      <c r="J59" s="16"/>
      <c r="K59" s="17"/>
    </row>
    <row r="60" spans="1:11" ht="15.75" x14ac:dyDescent="0.25">
      <c r="A60" s="12"/>
      <c r="B60" s="31"/>
      <c r="C60" s="31"/>
      <c r="D60" s="25"/>
      <c r="E60" s="27"/>
      <c r="F60" s="27"/>
      <c r="G60" s="18">
        <f t="shared" si="7"/>
        <v>0</v>
      </c>
      <c r="H60" s="10">
        <f t="shared" si="1"/>
        <v>5253496</v>
      </c>
      <c r="J60" s="16"/>
      <c r="K60" s="17"/>
    </row>
    <row r="61" spans="1:11" ht="15.75" x14ac:dyDescent="0.25">
      <c r="A61" s="12"/>
      <c r="B61" s="31"/>
      <c r="C61" s="31"/>
      <c r="D61" s="25"/>
      <c r="E61" s="27"/>
      <c r="F61" s="27"/>
      <c r="G61" s="18">
        <f t="shared" si="7"/>
        <v>0</v>
      </c>
      <c r="H61" s="10">
        <f t="shared" si="1"/>
        <v>5253496</v>
      </c>
      <c r="J61" s="16"/>
      <c r="K61" s="17"/>
    </row>
    <row r="62" spans="1:11" ht="15.75" x14ac:dyDescent="0.25">
      <c r="A62" s="12"/>
      <c r="B62" s="24"/>
      <c r="C62" s="24"/>
      <c r="D62" s="25"/>
      <c r="E62" s="27"/>
      <c r="F62" s="27"/>
      <c r="G62" s="18"/>
      <c r="H62" s="10">
        <f t="shared" si="1"/>
        <v>5253496</v>
      </c>
      <c r="J62" s="16"/>
      <c r="K62" s="17"/>
    </row>
    <row r="63" spans="1:11" ht="15.75" x14ac:dyDescent="0.25">
      <c r="A63" s="19" t="s">
        <v>158</v>
      </c>
      <c r="B63" s="19"/>
      <c r="C63" s="19"/>
      <c r="D63" s="20"/>
      <c r="E63" s="21">
        <f>SUM(E5:E21)</f>
        <v>1500000</v>
      </c>
      <c r="F63" s="21">
        <f>SUM(F5:F21)</f>
        <v>0</v>
      </c>
      <c r="G63" s="47">
        <f>SUM(G5:G62)</f>
        <v>3465000</v>
      </c>
      <c r="H63" s="49">
        <f>H4+E64-G63</f>
        <v>4823496</v>
      </c>
    </row>
    <row r="64" spans="1:11" ht="15.75" x14ac:dyDescent="0.25">
      <c r="A64" s="51" t="s">
        <v>159</v>
      </c>
      <c r="B64" s="52"/>
      <c r="C64" s="22"/>
      <c r="D64" s="23"/>
      <c r="E64" s="53">
        <f>E63+F63</f>
        <v>1500000</v>
      </c>
      <c r="F64" s="54"/>
      <c r="G64" s="48"/>
      <c r="H64" s="50"/>
    </row>
  </sheetData>
  <mergeCells count="6">
    <mergeCell ref="A1:H1"/>
    <mergeCell ref="E2:F2"/>
    <mergeCell ref="G63:G64"/>
    <mergeCell ref="H63:H64"/>
    <mergeCell ref="A64:B64"/>
    <mergeCell ref="E64:F64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abSelected="1" topLeftCell="A46" workbookViewId="0">
      <selection activeCell="A65" sqref="A65"/>
    </sheetView>
  </sheetViews>
  <sheetFormatPr defaultRowHeight="15" x14ac:dyDescent="0.25"/>
  <cols>
    <col min="1" max="1" width="23" bestFit="1" customWidth="1"/>
    <col min="2" max="2" width="24.28515625" bestFit="1" customWidth="1"/>
    <col min="3" max="3" width="10.140625" customWidth="1"/>
    <col min="6" max="6" width="13.7109375" bestFit="1" customWidth="1"/>
    <col min="8" max="9" width="13.42578125" bestFit="1" customWidth="1"/>
    <col min="12" max="12" width="12.28515625" bestFit="1" customWidth="1"/>
  </cols>
  <sheetData>
    <row r="1" spans="1:12" ht="18.75" x14ac:dyDescent="0.25">
      <c r="A1" s="43" t="s">
        <v>168</v>
      </c>
      <c r="B1" s="44"/>
      <c r="C1" s="44"/>
      <c r="D1" s="44"/>
      <c r="E1" s="44"/>
      <c r="F1" s="44"/>
      <c r="G1" s="44"/>
      <c r="H1" s="44"/>
      <c r="I1" s="45"/>
    </row>
    <row r="2" spans="1:12" ht="15.75" x14ac:dyDescent="0.25">
      <c r="A2" s="1" t="s">
        <v>0</v>
      </c>
      <c r="B2" s="2" t="s">
        <v>1</v>
      </c>
      <c r="C2" s="2"/>
      <c r="D2" s="2" t="s">
        <v>2</v>
      </c>
      <c r="E2" s="2" t="s">
        <v>3</v>
      </c>
      <c r="F2" s="46" t="s">
        <v>4</v>
      </c>
      <c r="G2" s="46"/>
      <c r="H2" s="41" t="s">
        <v>5</v>
      </c>
      <c r="I2" s="41" t="s">
        <v>6</v>
      </c>
    </row>
    <row r="3" spans="1:12" ht="15.75" x14ac:dyDescent="0.25">
      <c r="A3" s="1"/>
      <c r="B3" s="2"/>
      <c r="C3" s="2"/>
      <c r="D3" s="2"/>
      <c r="E3" s="2"/>
      <c r="F3" s="41" t="s">
        <v>7</v>
      </c>
      <c r="G3" s="41" t="s">
        <v>8</v>
      </c>
      <c r="H3" s="41"/>
      <c r="I3" s="41"/>
    </row>
    <row r="4" spans="1:12" ht="15.75" x14ac:dyDescent="0.25">
      <c r="A4" s="3" t="s">
        <v>169</v>
      </c>
      <c r="B4" s="3"/>
      <c r="C4" s="3"/>
      <c r="D4" s="3"/>
      <c r="E4" s="3"/>
      <c r="F4" s="4"/>
      <c r="G4" s="4"/>
      <c r="H4" s="4"/>
      <c r="I4" s="5">
        <v>4823496</v>
      </c>
    </row>
    <row r="5" spans="1:12" ht="15.75" x14ac:dyDescent="0.25">
      <c r="A5" s="6" t="s">
        <v>170</v>
      </c>
      <c r="B5" s="7" t="s">
        <v>17</v>
      </c>
      <c r="C5" s="7"/>
      <c r="D5" s="8"/>
      <c r="E5" s="8"/>
      <c r="F5" s="9">
        <v>600000</v>
      </c>
      <c r="G5" s="9"/>
      <c r="H5" s="9"/>
      <c r="I5" s="5">
        <f>I4+F5+G5</f>
        <v>5423496</v>
      </c>
    </row>
    <row r="6" spans="1:12" ht="15.75" x14ac:dyDescent="0.25">
      <c r="A6" s="6" t="s">
        <v>170</v>
      </c>
      <c r="B6" s="7" t="s">
        <v>91</v>
      </c>
      <c r="C6" s="7"/>
      <c r="D6" s="8"/>
      <c r="E6" s="8"/>
      <c r="F6" s="9">
        <v>500000</v>
      </c>
      <c r="G6" s="9"/>
      <c r="H6" s="9"/>
      <c r="I6" s="5">
        <f t="shared" ref="I6:I8" si="0">I5+F6+G6</f>
        <v>5923496</v>
      </c>
    </row>
    <row r="7" spans="1:12" ht="15.75" x14ac:dyDescent="0.25">
      <c r="A7" s="6"/>
      <c r="B7" s="7"/>
      <c r="C7" s="7"/>
      <c r="D7" s="8"/>
      <c r="E7" s="8"/>
      <c r="F7" s="9"/>
      <c r="G7" s="9"/>
      <c r="H7" s="9"/>
      <c r="I7" s="5">
        <f t="shared" si="0"/>
        <v>5923496</v>
      </c>
    </row>
    <row r="8" spans="1:12" ht="15.75" x14ac:dyDescent="0.25">
      <c r="A8" s="6"/>
      <c r="B8" s="7"/>
      <c r="C8" s="7"/>
      <c r="D8" s="8"/>
      <c r="E8" s="8"/>
      <c r="F8" s="9"/>
      <c r="G8" s="9"/>
      <c r="H8" s="9"/>
      <c r="I8" s="5">
        <f t="shared" si="0"/>
        <v>5923496</v>
      </c>
    </row>
    <row r="9" spans="1:12" ht="15.75" x14ac:dyDescent="0.25">
      <c r="A9" s="6"/>
      <c r="B9" s="7"/>
      <c r="C9" s="7"/>
      <c r="D9" s="8"/>
      <c r="E9" s="8"/>
      <c r="F9" s="9"/>
      <c r="G9" s="9"/>
      <c r="H9" s="9"/>
      <c r="I9" s="10">
        <f t="shared" ref="I9:I62" si="1">I8+F9+G9-H9</f>
        <v>5923496</v>
      </c>
    </row>
    <row r="10" spans="1:12" ht="15.75" x14ac:dyDescent="0.25">
      <c r="A10" s="29" t="s">
        <v>176</v>
      </c>
      <c r="B10" s="31" t="s">
        <v>171</v>
      </c>
      <c r="C10" s="31" t="s">
        <v>177</v>
      </c>
      <c r="D10" s="31">
        <v>25</v>
      </c>
      <c r="E10" s="42">
        <v>17000</v>
      </c>
      <c r="F10" s="26"/>
      <c r="G10" s="26"/>
      <c r="H10" s="11">
        <f>D10*E10</f>
        <v>425000</v>
      </c>
      <c r="I10" s="10">
        <f t="shared" si="1"/>
        <v>5498496</v>
      </c>
    </row>
    <row r="11" spans="1:12" ht="15.75" x14ac:dyDescent="0.25">
      <c r="A11" s="12"/>
      <c r="B11" s="31" t="s">
        <v>172</v>
      </c>
      <c r="C11" s="31" t="s">
        <v>177</v>
      </c>
      <c r="D11" s="31">
        <v>5.5</v>
      </c>
      <c r="E11" s="42">
        <v>120000</v>
      </c>
      <c r="F11" s="26"/>
      <c r="G11" s="26"/>
      <c r="H11" s="11">
        <f>D11*E11</f>
        <v>660000</v>
      </c>
      <c r="I11" s="10">
        <f t="shared" si="1"/>
        <v>4838496</v>
      </c>
      <c r="J11" s="13"/>
    </row>
    <row r="12" spans="1:12" ht="15.75" x14ac:dyDescent="0.25">
      <c r="A12" s="12"/>
      <c r="B12" s="31" t="s">
        <v>131</v>
      </c>
      <c r="C12" s="31" t="s">
        <v>178</v>
      </c>
      <c r="D12" s="31">
        <v>1</v>
      </c>
      <c r="E12" s="42">
        <v>10000</v>
      </c>
      <c r="F12" s="26"/>
      <c r="G12" s="26"/>
      <c r="H12" s="11">
        <f t="shared" ref="H12:H24" si="2">D12*E12</f>
        <v>10000</v>
      </c>
      <c r="I12" s="10">
        <f t="shared" si="1"/>
        <v>4828496</v>
      </c>
    </row>
    <row r="13" spans="1:12" ht="15.75" x14ac:dyDescent="0.25">
      <c r="A13" s="12"/>
      <c r="B13" s="31" t="s">
        <v>173</v>
      </c>
      <c r="C13" s="31" t="s">
        <v>179</v>
      </c>
      <c r="D13" s="31">
        <v>2</v>
      </c>
      <c r="E13" s="42">
        <v>35000</v>
      </c>
      <c r="F13" s="26"/>
      <c r="G13" s="26"/>
      <c r="H13" s="11">
        <f t="shared" si="2"/>
        <v>70000</v>
      </c>
      <c r="I13" s="10">
        <f t="shared" si="1"/>
        <v>4758496</v>
      </c>
    </row>
    <row r="14" spans="1:12" ht="15.75" x14ac:dyDescent="0.25">
      <c r="A14" s="12"/>
      <c r="B14" s="31" t="s">
        <v>174</v>
      </c>
      <c r="C14" s="31" t="s">
        <v>177</v>
      </c>
      <c r="D14" s="31">
        <v>0.5</v>
      </c>
      <c r="E14" s="42">
        <v>70000</v>
      </c>
      <c r="F14" s="26"/>
      <c r="G14" s="26"/>
      <c r="H14" s="11">
        <f t="shared" si="2"/>
        <v>35000</v>
      </c>
      <c r="I14" s="10">
        <f t="shared" si="1"/>
        <v>4723496</v>
      </c>
    </row>
    <row r="15" spans="1:12" ht="15.75" x14ac:dyDescent="0.25">
      <c r="A15" s="12"/>
      <c r="B15" s="31" t="s">
        <v>175</v>
      </c>
      <c r="C15" s="31" t="s">
        <v>180</v>
      </c>
      <c r="D15" s="31">
        <v>1</v>
      </c>
      <c r="E15" s="42">
        <v>30000</v>
      </c>
      <c r="F15" s="26"/>
      <c r="G15" s="26"/>
      <c r="H15" s="11">
        <f t="shared" si="2"/>
        <v>30000</v>
      </c>
      <c r="I15" s="10">
        <f t="shared" si="1"/>
        <v>4693496</v>
      </c>
      <c r="K15" s="14" t="s">
        <v>12</v>
      </c>
      <c r="L15" s="15">
        <f>SUM(H10:H17)</f>
        <v>1230000</v>
      </c>
    </row>
    <row r="16" spans="1:12" ht="15.75" x14ac:dyDescent="0.25">
      <c r="A16" s="12"/>
      <c r="B16" s="31"/>
      <c r="C16" s="31"/>
      <c r="D16" s="31"/>
      <c r="E16" s="42"/>
      <c r="F16" s="26"/>
      <c r="G16" s="26"/>
      <c r="H16" s="11">
        <f t="shared" si="2"/>
        <v>0</v>
      </c>
      <c r="I16" s="10">
        <f t="shared" si="1"/>
        <v>4693496</v>
      </c>
      <c r="K16" s="14" t="s">
        <v>13</v>
      </c>
      <c r="L16" s="15">
        <f>SUM(H22:H33)</f>
        <v>1523000</v>
      </c>
    </row>
    <row r="17" spans="1:12" ht="15.75" x14ac:dyDescent="0.25">
      <c r="A17" s="12"/>
      <c r="B17" s="31"/>
      <c r="C17" s="31"/>
      <c r="D17" s="31"/>
      <c r="E17" s="42"/>
      <c r="F17" s="26"/>
      <c r="G17" s="26"/>
      <c r="H17" s="11">
        <f t="shared" si="2"/>
        <v>0</v>
      </c>
      <c r="I17" s="10">
        <f t="shared" si="1"/>
        <v>4693496</v>
      </c>
      <c r="K17" s="14" t="s">
        <v>14</v>
      </c>
      <c r="L17" s="15">
        <f>SUM(H35:H44)</f>
        <v>1253000</v>
      </c>
    </row>
    <row r="18" spans="1:12" ht="15.75" x14ac:dyDescent="0.25">
      <c r="A18" s="12"/>
      <c r="B18" s="24"/>
      <c r="C18" s="24"/>
      <c r="D18" s="24"/>
      <c r="E18" s="25"/>
      <c r="F18" s="26"/>
      <c r="G18" s="26"/>
      <c r="H18" s="11">
        <f t="shared" si="2"/>
        <v>0</v>
      </c>
      <c r="I18" s="10">
        <f t="shared" si="1"/>
        <v>4693496</v>
      </c>
      <c r="K18" s="14" t="s">
        <v>15</v>
      </c>
      <c r="L18" s="15">
        <f>SUM(H45:H50)</f>
        <v>1169000</v>
      </c>
    </row>
    <row r="19" spans="1:12" ht="15.75" x14ac:dyDescent="0.25">
      <c r="A19" s="12"/>
      <c r="B19" s="24"/>
      <c r="C19" s="24"/>
      <c r="D19" s="24"/>
      <c r="E19" s="25"/>
      <c r="F19" s="26"/>
      <c r="G19" s="26"/>
      <c r="H19" s="11">
        <f t="shared" si="2"/>
        <v>0</v>
      </c>
      <c r="I19" s="10">
        <f t="shared" si="1"/>
        <v>4693496</v>
      </c>
      <c r="K19" s="14" t="s">
        <v>16</v>
      </c>
      <c r="L19" s="15">
        <f>SUM(H54:H61)</f>
        <v>0</v>
      </c>
    </row>
    <row r="20" spans="1:12" ht="15.75" x14ac:dyDescent="0.25">
      <c r="A20" s="12"/>
      <c r="B20" s="24"/>
      <c r="C20" s="24"/>
      <c r="D20" s="24"/>
      <c r="E20" s="25"/>
      <c r="F20" s="26"/>
      <c r="G20" s="26"/>
      <c r="H20" s="11">
        <f t="shared" si="2"/>
        <v>0</v>
      </c>
      <c r="I20" s="10">
        <f t="shared" si="1"/>
        <v>4693496</v>
      </c>
      <c r="K20" s="16"/>
      <c r="L20" s="17" t="e">
        <f>SUM</f>
        <v>#NAME?</v>
      </c>
    </row>
    <row r="21" spans="1:12" ht="15.75" x14ac:dyDescent="0.25">
      <c r="A21" s="12"/>
      <c r="B21" s="24"/>
      <c r="C21" s="24"/>
      <c r="D21" s="24"/>
      <c r="E21" s="25"/>
      <c r="F21" s="27"/>
      <c r="G21" s="27"/>
      <c r="H21" s="11">
        <f t="shared" si="2"/>
        <v>0</v>
      </c>
      <c r="I21" s="10">
        <f t="shared" si="1"/>
        <v>4693496</v>
      </c>
      <c r="K21" s="16"/>
      <c r="L21" s="17">
        <f>L15+L16+L17+L18+L19</f>
        <v>5175000</v>
      </c>
    </row>
    <row r="22" spans="1:12" ht="15.75" x14ac:dyDescent="0.25">
      <c r="A22" s="12"/>
      <c r="B22" s="31" t="s">
        <v>46</v>
      </c>
      <c r="C22" s="31"/>
      <c r="D22" s="31">
        <v>25</v>
      </c>
      <c r="E22" s="25">
        <v>17000</v>
      </c>
      <c r="F22" s="27"/>
      <c r="G22" s="27"/>
      <c r="H22" s="11">
        <f t="shared" si="2"/>
        <v>425000</v>
      </c>
      <c r="I22" s="10">
        <f t="shared" si="1"/>
        <v>4268496</v>
      </c>
      <c r="K22" s="16"/>
      <c r="L22" s="17"/>
    </row>
    <row r="23" spans="1:12" ht="15.75" x14ac:dyDescent="0.25">
      <c r="A23" s="29" t="s">
        <v>183</v>
      </c>
      <c r="B23" s="31" t="s">
        <v>172</v>
      </c>
      <c r="C23" s="31"/>
      <c r="D23" s="31">
        <v>4</v>
      </c>
      <c r="E23" s="32">
        <v>120000</v>
      </c>
      <c r="F23" s="27"/>
      <c r="G23" s="27"/>
      <c r="H23" s="11">
        <f t="shared" si="2"/>
        <v>480000</v>
      </c>
      <c r="I23" s="10">
        <f>I21+F23+G23-H23</f>
        <v>4213496</v>
      </c>
      <c r="K23" s="16"/>
      <c r="L23" s="17"/>
    </row>
    <row r="24" spans="1:12" ht="15.75" x14ac:dyDescent="0.25">
      <c r="A24" s="12"/>
      <c r="B24" s="31" t="s">
        <v>181</v>
      </c>
      <c r="C24" s="31"/>
      <c r="D24" s="31">
        <v>50</v>
      </c>
      <c r="E24" s="32">
        <v>3400</v>
      </c>
      <c r="F24" s="27"/>
      <c r="G24" s="27"/>
      <c r="H24" s="11">
        <f t="shared" si="2"/>
        <v>170000</v>
      </c>
      <c r="I24" s="10">
        <f t="shared" si="1"/>
        <v>4043496</v>
      </c>
      <c r="K24" s="16"/>
      <c r="L24" s="17"/>
    </row>
    <row r="25" spans="1:12" ht="15.75" x14ac:dyDescent="0.25">
      <c r="A25" s="12"/>
      <c r="B25" s="31" t="s">
        <v>173</v>
      </c>
      <c r="C25" s="31"/>
      <c r="D25" s="31">
        <v>2</v>
      </c>
      <c r="E25" s="32">
        <v>35000</v>
      </c>
      <c r="F25" s="27"/>
      <c r="G25" s="27"/>
      <c r="H25" s="18">
        <f>D25*E25</f>
        <v>70000</v>
      </c>
      <c r="I25" s="10">
        <f t="shared" si="1"/>
        <v>3973496</v>
      </c>
      <c r="K25" s="16"/>
      <c r="L25" s="17"/>
    </row>
    <row r="26" spans="1:12" ht="15.75" x14ac:dyDescent="0.25">
      <c r="A26" s="12"/>
      <c r="B26" s="31" t="s">
        <v>182</v>
      </c>
      <c r="C26" s="31"/>
      <c r="D26" s="31">
        <v>1</v>
      </c>
      <c r="E26" s="32">
        <v>13000</v>
      </c>
      <c r="F26" s="27"/>
      <c r="G26" s="27"/>
      <c r="H26" s="18">
        <f t="shared" ref="H26:H33" si="3">D26*E26</f>
        <v>13000</v>
      </c>
      <c r="I26" s="10">
        <f t="shared" si="1"/>
        <v>3960496</v>
      </c>
      <c r="K26" s="16"/>
      <c r="L26" s="17"/>
    </row>
    <row r="27" spans="1:12" ht="15.75" x14ac:dyDescent="0.25">
      <c r="A27" s="12"/>
      <c r="B27" s="31" t="s">
        <v>145</v>
      </c>
      <c r="C27" s="31"/>
      <c r="D27" s="31">
        <v>1</v>
      </c>
      <c r="E27" s="32">
        <v>5000</v>
      </c>
      <c r="F27" s="27"/>
      <c r="G27" s="27"/>
      <c r="H27" s="18">
        <f t="shared" si="3"/>
        <v>5000</v>
      </c>
      <c r="I27" s="10">
        <f t="shared" si="1"/>
        <v>3955496</v>
      </c>
      <c r="K27" s="16"/>
      <c r="L27" s="17"/>
    </row>
    <row r="28" spans="1:12" ht="15.75" x14ac:dyDescent="0.25">
      <c r="A28" s="12"/>
      <c r="B28" s="31" t="s">
        <v>119</v>
      </c>
      <c r="C28" s="31"/>
      <c r="D28" s="31">
        <v>1</v>
      </c>
      <c r="E28" s="32">
        <v>360000</v>
      </c>
      <c r="F28" s="27"/>
      <c r="G28" s="27"/>
      <c r="H28" s="18">
        <f t="shared" si="3"/>
        <v>360000</v>
      </c>
      <c r="I28" s="10">
        <f t="shared" si="1"/>
        <v>3595496</v>
      </c>
      <c r="K28" s="16"/>
      <c r="L28" s="17"/>
    </row>
    <row r="29" spans="1:12" ht="15.75" x14ac:dyDescent="0.25">
      <c r="A29" s="12"/>
      <c r="B29" s="31"/>
      <c r="C29" s="31"/>
      <c r="D29" s="31"/>
      <c r="E29" s="32"/>
      <c r="F29" s="27"/>
      <c r="G29" s="27"/>
      <c r="H29" s="18">
        <f t="shared" si="3"/>
        <v>0</v>
      </c>
      <c r="I29" s="10">
        <f t="shared" si="1"/>
        <v>3595496</v>
      </c>
      <c r="K29" s="16"/>
      <c r="L29" s="17"/>
    </row>
    <row r="30" spans="1:12" ht="15.75" x14ac:dyDescent="0.25">
      <c r="A30" s="12"/>
      <c r="B30" s="31"/>
      <c r="C30" s="31"/>
      <c r="D30" s="31"/>
      <c r="E30" s="32"/>
      <c r="F30" s="27"/>
      <c r="G30" s="27"/>
      <c r="H30" s="18">
        <f t="shared" si="3"/>
        <v>0</v>
      </c>
      <c r="I30" s="10">
        <f t="shared" si="1"/>
        <v>3595496</v>
      </c>
      <c r="K30" s="16"/>
      <c r="L30" s="17"/>
    </row>
    <row r="31" spans="1:12" ht="15.75" x14ac:dyDescent="0.25">
      <c r="A31" s="12"/>
      <c r="B31" s="31"/>
      <c r="C31" s="31"/>
      <c r="D31" s="31"/>
      <c r="E31" s="32"/>
      <c r="F31" s="27"/>
      <c r="G31" s="27"/>
      <c r="H31" s="18">
        <f t="shared" si="3"/>
        <v>0</v>
      </c>
      <c r="I31" s="10">
        <f t="shared" si="1"/>
        <v>3595496</v>
      </c>
      <c r="K31" s="16"/>
      <c r="L31" s="17"/>
    </row>
    <row r="32" spans="1:12" ht="15.75" x14ac:dyDescent="0.25">
      <c r="A32" s="12"/>
      <c r="B32" s="31"/>
      <c r="C32" s="31"/>
      <c r="D32" s="31"/>
      <c r="E32" s="32"/>
      <c r="F32" s="27"/>
      <c r="G32" s="27"/>
      <c r="H32" s="18">
        <f t="shared" si="3"/>
        <v>0</v>
      </c>
      <c r="I32" s="10">
        <f t="shared" si="1"/>
        <v>3595496</v>
      </c>
      <c r="K32" s="16"/>
      <c r="L32" s="17"/>
    </row>
    <row r="33" spans="1:12" ht="15.75" x14ac:dyDescent="0.25">
      <c r="A33" s="12"/>
      <c r="B33" s="24"/>
      <c r="C33" s="24"/>
      <c r="D33" s="24"/>
      <c r="E33" s="25"/>
      <c r="F33" s="27"/>
      <c r="G33" s="27"/>
      <c r="H33" s="18">
        <f t="shared" si="3"/>
        <v>0</v>
      </c>
      <c r="I33" s="10">
        <f t="shared" si="1"/>
        <v>3595496</v>
      </c>
      <c r="K33" s="16"/>
      <c r="L33" s="17"/>
    </row>
    <row r="34" spans="1:12" ht="15.75" x14ac:dyDescent="0.25">
      <c r="A34" s="12"/>
      <c r="B34" s="24"/>
      <c r="C34" s="24"/>
      <c r="D34" s="24"/>
      <c r="E34" s="25"/>
      <c r="F34" s="27"/>
      <c r="G34" s="27"/>
      <c r="H34" s="18"/>
      <c r="I34" s="10"/>
      <c r="K34" s="16"/>
      <c r="L34" s="17"/>
    </row>
    <row r="35" spans="1:12" ht="15.75" x14ac:dyDescent="0.25">
      <c r="A35" s="29" t="s">
        <v>186</v>
      </c>
      <c r="B35" s="31" t="s">
        <v>46</v>
      </c>
      <c r="C35" s="31"/>
      <c r="D35" s="31">
        <v>25</v>
      </c>
      <c r="E35" s="25">
        <v>17000</v>
      </c>
      <c r="F35" s="27"/>
      <c r="G35" s="27"/>
      <c r="H35" s="18">
        <f>D35*E35</f>
        <v>425000</v>
      </c>
      <c r="I35" s="10">
        <f>I28+F35+G35-H35</f>
        <v>3170496</v>
      </c>
      <c r="K35" s="16"/>
      <c r="L35" s="17"/>
    </row>
    <row r="36" spans="1:12" ht="15.75" x14ac:dyDescent="0.25">
      <c r="A36" s="12"/>
      <c r="B36" s="31" t="s">
        <v>172</v>
      </c>
      <c r="C36" s="31"/>
      <c r="D36" s="31">
        <v>4</v>
      </c>
      <c r="E36" s="25">
        <v>120000</v>
      </c>
      <c r="F36" s="27"/>
      <c r="G36" s="27"/>
      <c r="H36" s="18">
        <f t="shared" ref="H36:H50" si="4">D36*E36</f>
        <v>480000</v>
      </c>
      <c r="I36" s="10">
        <f t="shared" si="1"/>
        <v>2690496</v>
      </c>
      <c r="K36" s="16"/>
      <c r="L36" s="17"/>
    </row>
    <row r="37" spans="1:12" ht="15.75" x14ac:dyDescent="0.25">
      <c r="A37" s="12"/>
      <c r="B37" s="31" t="s">
        <v>181</v>
      </c>
      <c r="C37" s="31"/>
      <c r="D37" s="31">
        <v>50</v>
      </c>
      <c r="E37" s="25">
        <v>3400</v>
      </c>
      <c r="F37" s="27"/>
      <c r="G37" s="27"/>
      <c r="H37" s="18">
        <f t="shared" si="4"/>
        <v>170000</v>
      </c>
      <c r="I37" s="10">
        <f t="shared" si="1"/>
        <v>2520496</v>
      </c>
      <c r="K37" s="16"/>
      <c r="L37" s="17"/>
    </row>
    <row r="38" spans="1:12" ht="15.75" x14ac:dyDescent="0.25">
      <c r="A38" s="12"/>
      <c r="B38" s="31" t="s">
        <v>173</v>
      </c>
      <c r="C38" s="31"/>
      <c r="D38" s="31">
        <v>2</v>
      </c>
      <c r="E38" s="25">
        <v>35000</v>
      </c>
      <c r="F38" s="27"/>
      <c r="G38" s="27"/>
      <c r="H38" s="18">
        <f t="shared" si="4"/>
        <v>70000</v>
      </c>
      <c r="I38" s="10">
        <f t="shared" si="1"/>
        <v>2450496</v>
      </c>
      <c r="K38" s="16"/>
      <c r="L38" s="17"/>
    </row>
    <row r="39" spans="1:12" ht="15.75" x14ac:dyDescent="0.25">
      <c r="A39" s="12"/>
      <c r="B39" s="31" t="s">
        <v>182</v>
      </c>
      <c r="C39" s="31"/>
      <c r="D39" s="31">
        <v>1</v>
      </c>
      <c r="E39" s="25">
        <v>13000</v>
      </c>
      <c r="F39" s="27"/>
      <c r="G39" s="27"/>
      <c r="H39" s="18">
        <f t="shared" si="4"/>
        <v>13000</v>
      </c>
      <c r="I39" s="10">
        <f t="shared" si="1"/>
        <v>2437496</v>
      </c>
      <c r="K39" s="16"/>
      <c r="L39" s="17"/>
    </row>
    <row r="40" spans="1:12" ht="15.75" x14ac:dyDescent="0.25">
      <c r="A40" s="12"/>
      <c r="B40" s="31" t="s">
        <v>28</v>
      </c>
      <c r="C40" s="31"/>
      <c r="D40" s="31">
        <v>1</v>
      </c>
      <c r="E40" s="25">
        <v>35000</v>
      </c>
      <c r="F40" s="27"/>
      <c r="G40" s="27"/>
      <c r="H40" s="18">
        <f t="shared" si="4"/>
        <v>35000</v>
      </c>
      <c r="I40" s="10">
        <f t="shared" si="1"/>
        <v>2402496</v>
      </c>
      <c r="K40" s="16"/>
      <c r="L40" s="17"/>
    </row>
    <row r="41" spans="1:12" ht="15.75" x14ac:dyDescent="0.25">
      <c r="A41" s="12"/>
      <c r="B41" s="31" t="s">
        <v>21</v>
      </c>
      <c r="C41" s="31"/>
      <c r="D41" s="31">
        <v>1</v>
      </c>
      <c r="E41" s="25">
        <v>35000</v>
      </c>
      <c r="F41" s="27"/>
      <c r="G41" s="27"/>
      <c r="H41" s="18">
        <f t="shared" si="4"/>
        <v>35000</v>
      </c>
      <c r="I41" s="10">
        <f t="shared" si="1"/>
        <v>2367496</v>
      </c>
      <c r="K41" s="16"/>
      <c r="L41" s="17"/>
    </row>
    <row r="42" spans="1:12" ht="15.75" x14ac:dyDescent="0.25">
      <c r="A42" s="12"/>
      <c r="B42" s="31" t="s">
        <v>184</v>
      </c>
      <c r="C42" s="31"/>
      <c r="D42" s="31">
        <v>1</v>
      </c>
      <c r="E42" s="25">
        <v>25000</v>
      </c>
      <c r="F42" s="27"/>
      <c r="G42" s="27"/>
      <c r="H42" s="18">
        <f t="shared" si="4"/>
        <v>25000</v>
      </c>
      <c r="I42" s="10">
        <f t="shared" si="1"/>
        <v>2342496</v>
      </c>
      <c r="K42" s="16"/>
      <c r="L42" s="17"/>
    </row>
    <row r="43" spans="1:12" ht="15.75" x14ac:dyDescent="0.25">
      <c r="A43" s="12"/>
      <c r="B43" s="31"/>
      <c r="C43" s="31"/>
      <c r="D43" s="31"/>
      <c r="E43" s="25"/>
      <c r="F43" s="27"/>
      <c r="G43" s="27"/>
      <c r="H43" s="18">
        <f t="shared" si="4"/>
        <v>0</v>
      </c>
      <c r="I43" s="10">
        <f t="shared" si="1"/>
        <v>2342496</v>
      </c>
      <c r="K43" s="16"/>
      <c r="L43" s="17"/>
    </row>
    <row r="44" spans="1:12" ht="15.75" x14ac:dyDescent="0.25">
      <c r="A44" s="12"/>
      <c r="B44" s="31"/>
      <c r="C44" s="31"/>
      <c r="D44" s="31"/>
      <c r="E44" s="25"/>
      <c r="F44" s="27"/>
      <c r="G44" s="27"/>
      <c r="H44" s="18">
        <f t="shared" si="4"/>
        <v>0</v>
      </c>
      <c r="I44" s="10">
        <f t="shared" si="1"/>
        <v>2342496</v>
      </c>
      <c r="K44" s="16"/>
      <c r="L44" s="17"/>
    </row>
    <row r="45" spans="1:12" ht="15.75" x14ac:dyDescent="0.25">
      <c r="A45" s="29" t="s">
        <v>187</v>
      </c>
      <c r="B45" s="31" t="s">
        <v>46</v>
      </c>
      <c r="C45" s="31"/>
      <c r="D45" s="31">
        <v>25</v>
      </c>
      <c r="E45" s="25">
        <v>17000</v>
      </c>
      <c r="F45" s="27"/>
      <c r="G45" s="27"/>
      <c r="H45" s="18">
        <f t="shared" si="4"/>
        <v>425000</v>
      </c>
      <c r="I45" s="10">
        <f>I39+F45+G45-H45</f>
        <v>2012496</v>
      </c>
      <c r="K45" s="16"/>
      <c r="L45" s="17"/>
    </row>
    <row r="46" spans="1:12" ht="15.75" x14ac:dyDescent="0.25">
      <c r="A46" s="12"/>
      <c r="B46" s="31" t="s">
        <v>172</v>
      </c>
      <c r="C46" s="31"/>
      <c r="D46" s="31">
        <v>4</v>
      </c>
      <c r="E46" s="25">
        <v>120000</v>
      </c>
      <c r="F46" s="27"/>
      <c r="G46" s="27"/>
      <c r="H46" s="18">
        <f t="shared" si="4"/>
        <v>480000</v>
      </c>
      <c r="I46" s="10">
        <f t="shared" si="1"/>
        <v>1532496</v>
      </c>
      <c r="K46" s="16"/>
      <c r="L46" s="17"/>
    </row>
    <row r="47" spans="1:12" ht="15.75" x14ac:dyDescent="0.25">
      <c r="A47" s="12"/>
      <c r="B47" s="31" t="s">
        <v>181</v>
      </c>
      <c r="C47" s="31"/>
      <c r="D47" s="31">
        <v>50</v>
      </c>
      <c r="E47" s="25">
        <v>3400</v>
      </c>
      <c r="F47" s="27"/>
      <c r="G47" s="27"/>
      <c r="H47" s="18">
        <f t="shared" si="4"/>
        <v>170000</v>
      </c>
      <c r="I47" s="10">
        <f t="shared" si="1"/>
        <v>1362496</v>
      </c>
      <c r="K47" s="16"/>
      <c r="L47" s="17"/>
    </row>
    <row r="48" spans="1:12" ht="15.75" x14ac:dyDescent="0.25">
      <c r="A48" s="12"/>
      <c r="B48" s="31" t="s">
        <v>173</v>
      </c>
      <c r="C48" s="31"/>
      <c r="D48" s="31">
        <v>2</v>
      </c>
      <c r="E48" s="25">
        <v>35000</v>
      </c>
      <c r="F48" s="27"/>
      <c r="G48" s="27"/>
      <c r="H48" s="18">
        <f t="shared" si="4"/>
        <v>70000</v>
      </c>
      <c r="I48" s="10">
        <f t="shared" si="1"/>
        <v>1292496</v>
      </c>
      <c r="K48" s="16"/>
      <c r="L48" s="17"/>
    </row>
    <row r="49" spans="1:12" ht="15.75" x14ac:dyDescent="0.25">
      <c r="A49" s="12"/>
      <c r="B49" s="31" t="s">
        <v>182</v>
      </c>
      <c r="C49" s="31"/>
      <c r="D49" s="31">
        <v>1</v>
      </c>
      <c r="E49" s="25">
        <v>14000</v>
      </c>
      <c r="F49" s="27"/>
      <c r="G49" s="27"/>
      <c r="H49" s="18">
        <f t="shared" si="4"/>
        <v>14000</v>
      </c>
      <c r="I49" s="10">
        <f t="shared" si="1"/>
        <v>1278496</v>
      </c>
      <c r="K49" s="16"/>
      <c r="L49" s="17"/>
    </row>
    <row r="50" spans="1:12" ht="15.75" x14ac:dyDescent="0.25">
      <c r="A50" s="12"/>
      <c r="B50" s="31" t="s">
        <v>185</v>
      </c>
      <c r="C50" s="31"/>
      <c r="D50" s="31">
        <v>1</v>
      </c>
      <c r="E50" s="25">
        <v>10000</v>
      </c>
      <c r="F50" s="27"/>
      <c r="G50" s="27"/>
      <c r="H50" s="18">
        <f t="shared" si="4"/>
        <v>10000</v>
      </c>
      <c r="I50" s="10">
        <f t="shared" si="1"/>
        <v>1268496</v>
      </c>
      <c r="K50" s="16"/>
      <c r="L50" s="17"/>
    </row>
    <row r="51" spans="1:12" ht="15.75" x14ac:dyDescent="0.25">
      <c r="A51" s="12"/>
      <c r="B51" s="31"/>
      <c r="C51" s="31"/>
      <c r="D51" s="31"/>
      <c r="E51" s="25"/>
      <c r="F51" s="27"/>
      <c r="G51" s="27"/>
      <c r="H51" s="18"/>
      <c r="I51" s="10">
        <f t="shared" si="1"/>
        <v>1268496</v>
      </c>
      <c r="K51" s="16"/>
      <c r="L51" s="17"/>
    </row>
    <row r="52" spans="1:12" ht="15.75" x14ac:dyDescent="0.25">
      <c r="A52" s="12"/>
      <c r="B52" s="31"/>
      <c r="C52" s="31"/>
      <c r="D52" s="31"/>
      <c r="E52" s="25"/>
      <c r="F52" s="27"/>
      <c r="G52" s="27"/>
      <c r="H52" s="18"/>
      <c r="I52" s="10">
        <f t="shared" si="1"/>
        <v>1268496</v>
      </c>
      <c r="K52" s="16"/>
      <c r="L52" s="17"/>
    </row>
    <row r="53" spans="1:12" ht="15.75" x14ac:dyDescent="0.25">
      <c r="A53" s="12"/>
      <c r="B53" s="24"/>
      <c r="C53" s="24"/>
      <c r="D53" s="31"/>
      <c r="E53" s="25"/>
      <c r="F53" s="27"/>
      <c r="G53" s="27"/>
      <c r="H53" s="18">
        <f t="shared" ref="H53:H61" si="5">D53*E53</f>
        <v>0</v>
      </c>
      <c r="I53" s="10">
        <f t="shared" si="1"/>
        <v>1268496</v>
      </c>
      <c r="K53" s="16"/>
      <c r="L53" s="17"/>
    </row>
    <row r="54" spans="1:12" ht="15.75" x14ac:dyDescent="0.25">
      <c r="A54" s="29"/>
      <c r="B54" s="31"/>
      <c r="C54" s="31"/>
      <c r="D54" s="31"/>
      <c r="E54" s="25"/>
      <c r="F54" s="27"/>
      <c r="G54" s="27"/>
      <c r="H54" s="18">
        <f t="shared" si="5"/>
        <v>0</v>
      </c>
      <c r="I54" s="10">
        <f t="shared" si="1"/>
        <v>1268496</v>
      </c>
      <c r="K54" s="16"/>
      <c r="L54" s="17"/>
    </row>
    <row r="55" spans="1:12" ht="15.75" x14ac:dyDescent="0.25">
      <c r="A55" s="12"/>
      <c r="B55" s="31"/>
      <c r="C55" s="31"/>
      <c r="D55" s="31"/>
      <c r="E55" s="25"/>
      <c r="F55" s="27"/>
      <c r="G55" s="27"/>
      <c r="H55" s="18">
        <f t="shared" si="5"/>
        <v>0</v>
      </c>
      <c r="I55" s="10">
        <f t="shared" si="1"/>
        <v>1268496</v>
      </c>
      <c r="K55" s="16"/>
      <c r="L55" s="17"/>
    </row>
    <row r="56" spans="1:12" ht="15.75" x14ac:dyDescent="0.25">
      <c r="A56" s="12"/>
      <c r="B56" s="31"/>
      <c r="C56" s="31"/>
      <c r="D56" s="31"/>
      <c r="E56" s="25"/>
      <c r="F56" s="27"/>
      <c r="G56" s="27"/>
      <c r="H56" s="18">
        <f t="shared" si="5"/>
        <v>0</v>
      </c>
      <c r="I56" s="10">
        <f t="shared" si="1"/>
        <v>1268496</v>
      </c>
      <c r="K56" s="16"/>
      <c r="L56" s="17"/>
    </row>
    <row r="57" spans="1:12" ht="15.75" x14ac:dyDescent="0.25">
      <c r="A57" s="12"/>
      <c r="B57" s="31"/>
      <c r="C57" s="31"/>
      <c r="D57" s="31"/>
      <c r="E57" s="25"/>
      <c r="F57" s="27"/>
      <c r="G57" s="27"/>
      <c r="H57" s="18">
        <f t="shared" si="5"/>
        <v>0</v>
      </c>
      <c r="I57" s="10">
        <f t="shared" si="1"/>
        <v>1268496</v>
      </c>
      <c r="K57" s="16"/>
      <c r="L57" s="17"/>
    </row>
    <row r="58" spans="1:12" ht="15.75" x14ac:dyDescent="0.25">
      <c r="A58" s="12"/>
      <c r="B58" s="31"/>
      <c r="C58" s="31"/>
      <c r="D58" s="31"/>
      <c r="E58" s="25"/>
      <c r="F58" s="27"/>
      <c r="G58" s="27"/>
      <c r="H58" s="18">
        <f t="shared" si="5"/>
        <v>0</v>
      </c>
      <c r="I58" s="10">
        <f t="shared" si="1"/>
        <v>1268496</v>
      </c>
      <c r="K58" s="16"/>
      <c r="L58" s="17"/>
    </row>
    <row r="59" spans="1:12" ht="15.75" x14ac:dyDescent="0.25">
      <c r="A59" s="12"/>
      <c r="B59" s="31"/>
      <c r="C59" s="31"/>
      <c r="D59" s="31"/>
      <c r="E59" s="25"/>
      <c r="F59" s="27"/>
      <c r="G59" s="27"/>
      <c r="H59" s="18">
        <f t="shared" si="5"/>
        <v>0</v>
      </c>
      <c r="I59" s="10">
        <f t="shared" si="1"/>
        <v>1268496</v>
      </c>
      <c r="K59" s="16"/>
      <c r="L59" s="17"/>
    </row>
    <row r="60" spans="1:12" ht="15.75" x14ac:dyDescent="0.25">
      <c r="A60" s="12"/>
      <c r="B60" s="31"/>
      <c r="C60" s="31"/>
      <c r="D60" s="31"/>
      <c r="E60" s="25"/>
      <c r="F60" s="27"/>
      <c r="G60" s="27"/>
      <c r="H60" s="18">
        <f t="shared" si="5"/>
        <v>0</v>
      </c>
      <c r="I60" s="10">
        <f t="shared" si="1"/>
        <v>1268496</v>
      </c>
      <c r="K60" s="16"/>
      <c r="L60" s="17"/>
    </row>
    <row r="61" spans="1:12" ht="15.75" x14ac:dyDescent="0.25">
      <c r="A61" s="12"/>
      <c r="B61" s="31"/>
      <c r="C61" s="31"/>
      <c r="D61" s="31"/>
      <c r="E61" s="25"/>
      <c r="F61" s="27"/>
      <c r="G61" s="27"/>
      <c r="H61" s="18">
        <f t="shared" si="5"/>
        <v>0</v>
      </c>
      <c r="I61" s="10">
        <f t="shared" si="1"/>
        <v>1268496</v>
      </c>
      <c r="K61" s="16"/>
      <c r="L61" s="17"/>
    </row>
    <row r="62" spans="1:12" ht="15.75" x14ac:dyDescent="0.25">
      <c r="A62" s="12"/>
      <c r="B62" s="24"/>
      <c r="C62" s="24"/>
      <c r="D62" s="24"/>
      <c r="E62" s="25"/>
      <c r="F62" s="27"/>
      <c r="G62" s="27"/>
      <c r="H62" s="18"/>
      <c r="I62" s="10">
        <f t="shared" si="1"/>
        <v>1268496</v>
      </c>
      <c r="K62" s="16"/>
      <c r="L62" s="17"/>
    </row>
    <row r="63" spans="1:12" ht="15.75" x14ac:dyDescent="0.25">
      <c r="A63" s="19" t="s">
        <v>188</v>
      </c>
      <c r="B63" s="19"/>
      <c r="C63" s="19"/>
      <c r="D63" s="19"/>
      <c r="E63" s="20"/>
      <c r="F63" s="21">
        <f>SUM(F5:F21)</f>
        <v>1100000</v>
      </c>
      <c r="G63" s="21">
        <f>SUM(G5:G21)</f>
        <v>0</v>
      </c>
      <c r="H63" s="47">
        <f>SUM(H5:H62)</f>
        <v>5175000</v>
      </c>
      <c r="I63" s="49">
        <f>I4+F64-H63</f>
        <v>748496</v>
      </c>
    </row>
    <row r="64" spans="1:12" ht="15.75" x14ac:dyDescent="0.25">
      <c r="A64" s="51" t="s">
        <v>189</v>
      </c>
      <c r="B64" s="52"/>
      <c r="C64" s="22"/>
      <c r="D64" s="22"/>
      <c r="E64" s="23"/>
      <c r="F64" s="53">
        <f>F63+G63</f>
        <v>1100000</v>
      </c>
      <c r="G64" s="54"/>
      <c r="H64" s="48"/>
      <c r="I64" s="50"/>
    </row>
  </sheetData>
  <mergeCells count="6">
    <mergeCell ref="A1:I1"/>
    <mergeCell ref="F2:G2"/>
    <mergeCell ref="H63:H64"/>
    <mergeCell ref="I63:I64"/>
    <mergeCell ref="A64:B64"/>
    <mergeCell ref="F64:G6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T1-23</vt:lpstr>
      <vt:lpstr>T2-24</vt:lpstr>
      <vt:lpstr>T3-24</vt:lpstr>
      <vt:lpstr>T4-24</vt:lpstr>
      <vt:lpstr>T5-24</vt:lpstr>
      <vt:lpstr>T6-24</vt:lpstr>
      <vt:lpstr>T7-24</vt:lpstr>
      <vt:lpstr>T8-24</vt:lpstr>
      <vt:lpstr>T9-24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</cp:lastModifiedBy>
  <dcterms:created xsi:type="dcterms:W3CDTF">2022-06-11T02:23:38Z</dcterms:created>
  <dcterms:modified xsi:type="dcterms:W3CDTF">2024-10-17T15:50:58Z</dcterms:modified>
</cp:coreProperties>
</file>