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8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  <sheet name="T8-24" sheetId="12" r:id="rId8"/>
    <sheet name="T9-24" sheetId="13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3" l="1"/>
  <c r="H16" i="13" s="1"/>
  <c r="G15" i="13"/>
  <c r="F41" i="13"/>
  <c r="E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G17" i="13"/>
  <c r="G16" i="13"/>
  <c r="G14" i="13"/>
  <c r="G13" i="13"/>
  <c r="G12" i="13"/>
  <c r="G11" i="13"/>
  <c r="G10" i="13"/>
  <c r="H5" i="13"/>
  <c r="H6" i="13" s="1"/>
  <c r="H7" i="13" s="1"/>
  <c r="H8" i="13" s="1"/>
  <c r="H9" i="13" s="1"/>
  <c r="H10" i="13" s="1"/>
  <c r="K18" i="13" l="1"/>
  <c r="K17" i="13"/>
  <c r="H11" i="13"/>
  <c r="H12" i="13" s="1"/>
  <c r="H13" i="13" s="1"/>
  <c r="H14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G41" i="13"/>
  <c r="E42" i="13"/>
  <c r="K16" i="13"/>
  <c r="K21" i="13" s="1"/>
  <c r="F40" i="12"/>
  <c r="E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K18" i="12"/>
  <c r="G18" i="12"/>
  <c r="G17" i="12"/>
  <c r="G16" i="12"/>
  <c r="G15" i="12"/>
  <c r="G14" i="12"/>
  <c r="G13" i="12"/>
  <c r="K15" i="12" s="1"/>
  <c r="G12" i="12"/>
  <c r="G11" i="12"/>
  <c r="G10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H41" i="13" l="1"/>
  <c r="K17" i="12"/>
  <c r="K16" i="12"/>
  <c r="H15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G40" i="12"/>
  <c r="E41" i="12"/>
  <c r="G39" i="1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40" i="12" l="1"/>
  <c r="K20" i="12"/>
  <c r="K18" i="1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<sst xmlns="http://schemas.openxmlformats.org/spreadsheetml/2006/main" count="331" uniqueCount="127">
  <si>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</si>
  <si>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</si>
  <si>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</si>
  <si>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</si>
  <si>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</si>
  <si>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</si>
  <si>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</si>
  <si>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</si>
  <si>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</si>
  <si>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</si>
  <si>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</si>
  <si>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</si>
  <si>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</si>
  <si>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</si>
  <si>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</si>
  <si>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</si>
  <si>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</si>
  <si>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</si>
  <si>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</si>
  <si>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</si>
  <si>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</si>
  <si>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</si>
  <si>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</si>
  <si>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</si>
  <si>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</si>
  <si>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</si>
  <si>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</si>
  <si>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</si>
  <si>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</si>
  <si>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</si>
  <si>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</si>
  <si>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</si>
  <si>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</si>
  <si>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</si>
  <si>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</si>
  <si>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</si>
  <si>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</si>
  <si>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</si>
  <si>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</si>
  <si>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</si>
  <si>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</si>
  <si>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</si>
  <si>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</si>
  <si>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</si>
  <si>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</si>
  <si>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</si>
  <si>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</si>
  <si>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</si>
  <si>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</si>
  <si>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</si>
  <si>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</si>
  <si>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</si>
  <si>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</si>
  <si>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</si>
  <si>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</si>
  <si>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</si>
  <si>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</si>
  <si>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</si>
  <si>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</si>
  <si>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</si>
  <si>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</si>
  <si>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</si>
  <si>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</si>
  <si>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</si>
  <si>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</si>
  <si>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</si>
  <si>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</si>
  <si>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</si>
  <si>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</si>
  <si>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</si>
  <si>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</si>
  <si>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</si>
  <si>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</si>
  <si>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</si>
  <si>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</si>
  <si>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</si>
  <si>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</si>
  <si>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</si>
  <si>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</si>
  <si>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</si>
  <si>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</si>
  <si>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</si>
  <si>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</si>
  <si>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</si>
  <si>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</si>
  <si>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</si>
  <si>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</si>
  <si>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</si>
  <si>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</si>
  <si>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</si>
  <si>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</si>
  <si>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</si>
  <si>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</si>
  <si>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</si>
  <si>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</si>
  <si>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</si>
  <si>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</si>
  <si>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</si>
  <si>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</si>
  <si>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</si>
  <si>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</si>
  <si>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</si>
  <si>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</si>
  <si>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</si>
  <si>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</si>
  <si>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</si>
  <si>
    <t>BÁO CÁO THU CHI NỒI CHÁO HÀ TĨNH THÁNG 08/2024</t>
  </si>
  <si>
    <t>Tồn đầu tháng 08/2024</t>
  </si>
  <si>
    <t xml:space="preserve">MTQ </t>
  </si>
  <si>
    <t>CHị Diệu Huyền CMTX</t>
  </si>
  <si>
    <t>Các ac: Lài; Tùng; Hải Nguyễn</t>
  </si>
  <si>
    <t xml:space="preserve">Hoa; Hòa; Hiền </t>
  </si>
  <si>
    <t>Gas</t>
  </si>
  <si>
    <t>Tuần 1 (04/08)</t>
  </si>
  <si>
    <t>Tuần 4 ()</t>
  </si>
  <si>
    <t>Tổng tháng 08/2024</t>
  </si>
  <si>
    <t>Tồn cuối tháng 08/2024</t>
  </si>
  <si>
    <t>BÁO CÁO THU CHI NỒI CHÁO HÀ TĨNH THÁNG 09/2024</t>
  </si>
  <si>
    <t>Tồn đầu tháng 09/2024</t>
  </si>
  <si>
    <t>Chi Diệu Huyền</t>
  </si>
  <si>
    <t>Chị Hoa Dubai</t>
  </si>
  <si>
    <t>Hạt nêm-1,8Kg</t>
  </si>
  <si>
    <t>Tuần 3 (22/09)</t>
  </si>
  <si>
    <t xml:space="preserve">'Tuần 4 </t>
  </si>
  <si>
    <t>Cọ nồi</t>
  </si>
  <si>
    <t>Tổng tháng 09/2024</t>
  </si>
  <si>
    <t>Tồn cuối tháng 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</si>
</sst>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4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5" t="s">
        <v>32</v>
      </c>
      <c r="B1" s="86"/>
      <c r="C1" s="86"/>
      <c r="D1" s="86"/>
      <c r="E1" s="86"/>
      <c r="F1" s="86"/>
      <c r="G1" s="86"/>
      <c r="H1" s="87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6" t="s">
        <v>4</v>
      </c>
      <c r="F2" s="97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8">
        <f>SUM(G5:G27)</f>
        <v>1902000</v>
      </c>
      <c r="H28" s="90">
        <f>H4+E29-G28</f>
        <v>9600522</v>
      </c>
    </row>
    <row r="29" spans="1:11" ht="15.75" x14ac:dyDescent="0.25">
      <c r="A29" s="92" t="s">
        <v>45</v>
      </c>
      <c r="B29" s="93"/>
      <c r="C29" s="54"/>
      <c r="D29" s="55"/>
      <c r="E29" s="94">
        <f>E28+F28</f>
        <v>7941600</v>
      </c>
      <c r="F29" s="95"/>
      <c r="G29" s="89"/>
      <c r="H29" s="91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8" t="s">
        <v>47</v>
      </c>
      <c r="B1" s="98"/>
      <c r="C1" s="98"/>
      <c r="D1" s="98"/>
      <c r="E1" s="98"/>
      <c r="F1" s="98"/>
      <c r="G1" s="98"/>
      <c r="H1" s="98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99">
        <f>SUM(G5:G6)</f>
        <v>0</v>
      </c>
      <c r="H7" s="99">
        <f>H4+E8-G7</f>
        <v>12100522</v>
      </c>
    </row>
    <row r="8" spans="1:8" ht="15.75" x14ac:dyDescent="0.25">
      <c r="A8" s="100" t="s">
        <v>49</v>
      </c>
      <c r="B8" s="100"/>
      <c r="C8" s="30"/>
      <c r="D8" s="31"/>
      <c r="E8" s="101">
        <f>E7+F7</f>
        <v>2500000</v>
      </c>
      <c r="F8" s="101"/>
      <c r="G8" s="99"/>
      <c r="H8" s="99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8" t="s">
        <v>21</v>
      </c>
      <c r="B1" s="98"/>
      <c r="C1" s="98"/>
      <c r="D1" s="98"/>
      <c r="E1" s="98"/>
      <c r="F1" s="98"/>
      <c r="G1" s="98"/>
      <c r="H1" s="98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99">
        <f>SUM(G10:G41)</f>
        <v>0</v>
      </c>
      <c r="H42" s="99">
        <f>H4+E43-G42</f>
        <v>13300522</v>
      </c>
    </row>
    <row r="43" spans="1:8" ht="15.75" x14ac:dyDescent="0.25">
      <c r="A43" s="100" t="s">
        <v>53</v>
      </c>
      <c r="B43" s="100"/>
      <c r="C43" s="30"/>
      <c r="D43" s="31"/>
      <c r="E43" s="101">
        <f>E42+F42</f>
        <v>1200000</v>
      </c>
      <c r="F43" s="101"/>
      <c r="G43" s="99"/>
      <c r="H43" s="99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8" t="s">
        <v>22</v>
      </c>
      <c r="B1" s="98"/>
      <c r="C1" s="98"/>
      <c r="D1" s="98"/>
      <c r="E1" s="98"/>
      <c r="F1" s="98"/>
      <c r="G1" s="98"/>
      <c r="H1" s="98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99">
        <f>SUM(G10:G34)</f>
        <v>2782400</v>
      </c>
      <c r="H35" s="99">
        <f>H4+E36-G35</f>
        <v>13418122</v>
      </c>
    </row>
    <row r="36" spans="1:8" ht="15.75" x14ac:dyDescent="0.25">
      <c r="A36" s="100" t="s">
        <v>63</v>
      </c>
      <c r="B36" s="100"/>
      <c r="C36" s="30"/>
      <c r="D36" s="31"/>
      <c r="E36" s="101">
        <f>E35+F35</f>
        <v>2900000</v>
      </c>
      <c r="F36" s="101"/>
      <c r="G36" s="99"/>
      <c r="H36" s="99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8" t="s">
        <v>64</v>
      </c>
      <c r="B1" s="98"/>
      <c r="C1" s="98"/>
      <c r="D1" s="98"/>
      <c r="E1" s="98"/>
      <c r="F1" s="98"/>
      <c r="G1" s="98"/>
      <c r="H1" s="98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99">
        <f>SUM(G9:G39)</f>
        <v>3607000</v>
      </c>
      <c r="H40" s="99">
        <f>H4+E41-G40</f>
        <v>16911122</v>
      </c>
    </row>
    <row r="41" spans="1:8" ht="15.75" x14ac:dyDescent="0.25">
      <c r="A41" s="100" t="s">
        <v>95</v>
      </c>
      <c r="B41" s="100"/>
      <c r="C41" s="30"/>
      <c r="D41" s="31"/>
      <c r="E41" s="101">
        <f>E40+F40</f>
        <v>7100000</v>
      </c>
      <c r="F41" s="101"/>
      <c r="G41" s="99"/>
      <c r="H41" s="99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8" t="s">
        <v>70</v>
      </c>
      <c r="B1" s="98"/>
      <c r="C1" s="98"/>
      <c r="D1" s="98"/>
      <c r="E1" s="98"/>
      <c r="F1" s="98"/>
      <c r="G1" s="98"/>
      <c r="H1" s="98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99">
        <f>SUM(G9:G39)</f>
        <v>4794000</v>
      </c>
      <c r="H40" s="99">
        <f>H4+E41-G40</f>
        <v>14817122</v>
      </c>
      <c r="I40" s="24"/>
      <c r="J40" s="24"/>
      <c r="K40" s="24"/>
    </row>
    <row r="41" spans="1:11" ht="15.75" x14ac:dyDescent="0.25">
      <c r="A41" s="100" t="s">
        <v>73</v>
      </c>
      <c r="B41" s="100"/>
      <c r="C41" s="76"/>
      <c r="D41" s="31"/>
      <c r="E41" s="101">
        <f>E40+F40</f>
        <v>2700000</v>
      </c>
      <c r="F41" s="101"/>
      <c r="G41" s="99"/>
      <c r="H41" s="99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C43" sqref="C43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98" t="s">
        <v>96</v>
      </c>
      <c r="B1" s="98"/>
      <c r="C1" s="98"/>
      <c r="D1" s="98"/>
      <c r="E1" s="98"/>
      <c r="F1" s="98"/>
      <c r="G1" s="98"/>
      <c r="H1" s="98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99">
        <f>SUM(G9:G39)</f>
        <v>2562000</v>
      </c>
      <c r="H40" s="99">
        <f>H4+E41-G40</f>
        <v>15055122</v>
      </c>
      <c r="I40" s="24"/>
      <c r="J40" s="24"/>
      <c r="K40" s="24"/>
    </row>
    <row r="41" spans="1:11" ht="15.75" x14ac:dyDescent="0.25">
      <c r="A41" s="100" t="s">
        <v>105</v>
      </c>
      <c r="B41" s="100"/>
      <c r="C41" s="82"/>
      <c r="D41" s="31"/>
      <c r="E41" s="101">
        <f>E40+F40</f>
        <v>2800000</v>
      </c>
      <c r="F41" s="101"/>
      <c r="G41" s="99"/>
      <c r="H41" s="99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6" workbookViewId="0">
      <selection sqref="A1:K43"/>
    </sheetView>
  </sheetViews>
  <sheetFormatPr defaultRowHeight="15" x14ac:dyDescent="0.25"/>
  <cols>
    <col min="1" max="1" width="26.5703125" bestFit="1" customWidth="1"/>
    <col min="2" max="2" width="24.285156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8" t="s">
        <v>106</v>
      </c>
      <c r="B1" s="98"/>
      <c r="C1" s="98"/>
      <c r="D1" s="98"/>
      <c r="E1" s="98"/>
      <c r="F1" s="98"/>
      <c r="G1" s="98"/>
      <c r="H1" s="98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107</v>
      </c>
      <c r="B4" s="63"/>
      <c r="C4" s="63"/>
      <c r="D4" s="64"/>
      <c r="E4" s="63"/>
      <c r="F4" s="63"/>
      <c r="G4" s="63"/>
      <c r="H4" s="65">
        <v>15055122</v>
      </c>
      <c r="I4" s="24"/>
      <c r="J4" s="24"/>
      <c r="K4" s="24"/>
    </row>
    <row r="5" spans="1:11" ht="15.75" x14ac:dyDescent="0.25">
      <c r="A5" s="19">
        <v>45508</v>
      </c>
      <c r="B5" s="66" t="s">
        <v>108</v>
      </c>
      <c r="C5" s="67"/>
      <c r="D5" s="68"/>
      <c r="E5" s="6"/>
      <c r="F5" s="6">
        <v>200000</v>
      </c>
      <c r="G5" s="6"/>
      <c r="H5" s="7">
        <f>H4+E5+F5-G5</f>
        <v>15255122</v>
      </c>
      <c r="I5" s="24"/>
      <c r="J5" s="24"/>
      <c r="K5" s="24"/>
    </row>
    <row r="6" spans="1:11" ht="15.75" x14ac:dyDescent="0.25">
      <c r="A6" s="19">
        <v>45510</v>
      </c>
      <c r="B6" s="66" t="s">
        <v>36</v>
      </c>
      <c r="C6" s="67"/>
      <c r="D6" s="68"/>
      <c r="E6" s="6">
        <v>1000000</v>
      </c>
      <c r="F6" s="6"/>
      <c r="G6" s="6"/>
      <c r="H6" s="7">
        <f t="shared" ref="H6:H39" si="0">H5+E6+F6-G6</f>
        <v>16255122</v>
      </c>
      <c r="I6" s="24"/>
      <c r="J6" s="24"/>
      <c r="K6" s="24"/>
    </row>
    <row r="7" spans="1:11" ht="15.75" x14ac:dyDescent="0.25">
      <c r="A7" s="19">
        <v>45511</v>
      </c>
      <c r="B7" s="66" t="s">
        <v>109</v>
      </c>
      <c r="C7" s="67"/>
      <c r="D7" s="68"/>
      <c r="E7" s="6">
        <v>500000</v>
      </c>
      <c r="F7" s="6"/>
      <c r="G7" s="6"/>
      <c r="H7" s="7">
        <f t="shared" si="0"/>
        <v>16755122</v>
      </c>
      <c r="I7" s="24"/>
      <c r="J7" s="24"/>
      <c r="K7" s="24"/>
    </row>
    <row r="8" spans="1:11" ht="15.75" x14ac:dyDescent="0.25">
      <c r="A8" s="19">
        <v>45531</v>
      </c>
      <c r="B8" s="66" t="s">
        <v>110</v>
      </c>
      <c r="C8" s="67"/>
      <c r="D8" s="68"/>
      <c r="E8" s="6"/>
      <c r="F8" s="6">
        <v>4500000</v>
      </c>
      <c r="G8" s="6"/>
      <c r="H8" s="7">
        <f t="shared" si="0"/>
        <v>21255122</v>
      </c>
      <c r="I8" s="24"/>
      <c r="J8" s="24"/>
      <c r="K8" s="24"/>
    </row>
    <row r="9" spans="1:11" ht="15.75" x14ac:dyDescent="0.25">
      <c r="A9" s="26"/>
      <c r="B9" s="57" t="s">
        <v>111</v>
      </c>
      <c r="C9" s="57"/>
      <c r="D9" s="58"/>
      <c r="E9" s="6"/>
      <c r="F9" s="6"/>
      <c r="G9" s="69"/>
      <c r="H9" s="7">
        <f t="shared" si="0"/>
        <v>21255122</v>
      </c>
      <c r="I9" s="24"/>
      <c r="J9" s="24"/>
      <c r="K9" s="24"/>
    </row>
    <row r="10" spans="1:11" ht="15.75" x14ac:dyDescent="0.25">
      <c r="A10" s="26" t="s">
        <v>113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20535122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20343122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20301122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20211122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20141122</v>
      </c>
      <c r="I14" s="24"/>
      <c r="J14" s="24"/>
      <c r="K14" s="24"/>
    </row>
    <row r="15" spans="1:11" ht="15.75" x14ac:dyDescent="0.25">
      <c r="A15" s="27"/>
      <c r="B15" s="5" t="s">
        <v>112</v>
      </c>
      <c r="C15" s="57">
        <v>1</v>
      </c>
      <c r="D15" s="58">
        <v>350000</v>
      </c>
      <c r="E15" s="6"/>
      <c r="F15" s="6"/>
      <c r="G15" s="69">
        <f t="shared" si="1"/>
        <v>350000</v>
      </c>
      <c r="H15" s="7">
        <f t="shared" si="0"/>
        <v>19791122</v>
      </c>
      <c r="I15" s="24"/>
      <c r="J15" s="28" t="s">
        <v>27</v>
      </c>
      <c r="K15" s="29">
        <f>SUM(G9:G15)</f>
        <v>1464000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19791122</v>
      </c>
      <c r="I16" s="24"/>
      <c r="J16" s="28" t="s">
        <v>81</v>
      </c>
      <c r="K16" s="29">
        <f>SUM(G16:G27)</f>
        <v>1201000</v>
      </c>
    </row>
    <row r="17" spans="1:11" ht="15.75" x14ac:dyDescent="0.25">
      <c r="A17" s="27"/>
      <c r="B17" s="5" t="s">
        <v>12</v>
      </c>
      <c r="C17" s="5">
        <v>6</v>
      </c>
      <c r="D17" s="78">
        <v>120000</v>
      </c>
      <c r="E17" s="6"/>
      <c r="F17" s="6"/>
      <c r="G17" s="69">
        <f t="shared" si="1"/>
        <v>720000</v>
      </c>
      <c r="H17" s="7">
        <f t="shared" si="0"/>
        <v>19071122</v>
      </c>
      <c r="I17" s="24"/>
      <c r="J17" s="28" t="s">
        <v>83</v>
      </c>
      <c r="K17" s="29">
        <f>SUM(G28:G33)</f>
        <v>1098000</v>
      </c>
    </row>
    <row r="18" spans="1:11" ht="15.75" x14ac:dyDescent="0.25">
      <c r="A18" s="27"/>
      <c r="B18" s="5" t="s">
        <v>9</v>
      </c>
      <c r="C18" s="5">
        <v>12</v>
      </c>
      <c r="D18" s="78"/>
      <c r="E18" s="6"/>
      <c r="F18" s="6"/>
      <c r="G18" s="69">
        <f t="shared" si="1"/>
        <v>0</v>
      </c>
      <c r="H18" s="7">
        <f t="shared" si="0"/>
        <v>19071122</v>
      </c>
      <c r="I18" s="24"/>
      <c r="J18" s="28" t="s">
        <v>85</v>
      </c>
      <c r="K18" s="29">
        <f>SUM(G34:G39)</f>
        <v>0</v>
      </c>
    </row>
    <row r="19" spans="1:11" ht="15.75" x14ac:dyDescent="0.25">
      <c r="A19" s="27"/>
      <c r="B19" s="5" t="s">
        <v>13</v>
      </c>
      <c r="C19" s="5">
        <v>3</v>
      </c>
      <c r="D19" s="78">
        <v>14000</v>
      </c>
      <c r="E19" s="6"/>
      <c r="F19" s="6"/>
      <c r="G19" s="69">
        <f t="shared" si="1"/>
        <v>42000</v>
      </c>
      <c r="H19" s="7">
        <f t="shared" si="0"/>
        <v>19029122</v>
      </c>
      <c r="I19" s="24"/>
      <c r="J19" s="28"/>
      <c r="K19" s="29"/>
    </row>
    <row r="20" spans="1:11" ht="15.75" x14ac:dyDescent="0.25">
      <c r="A20" s="27"/>
      <c r="B20" s="5" t="s">
        <v>14</v>
      </c>
      <c r="C20" s="5">
        <v>6</v>
      </c>
      <c r="D20" s="78">
        <v>15000</v>
      </c>
      <c r="E20" s="6"/>
      <c r="F20" s="6"/>
      <c r="G20" s="69">
        <f t="shared" si="1"/>
        <v>90000</v>
      </c>
      <c r="H20" s="7">
        <f t="shared" si="0"/>
        <v>18939122</v>
      </c>
      <c r="I20" s="24"/>
      <c r="J20" s="28" t="s">
        <v>17</v>
      </c>
      <c r="K20" s="81">
        <f>SUM(K15:K19)</f>
        <v>3763000</v>
      </c>
    </row>
    <row r="21" spans="1:11" ht="15.75" x14ac:dyDescent="0.25">
      <c r="A21" s="27"/>
      <c r="B21" s="5" t="s">
        <v>40</v>
      </c>
      <c r="C21" s="5">
        <v>1</v>
      </c>
      <c r="D21" s="78">
        <v>70000</v>
      </c>
      <c r="E21" s="6"/>
      <c r="F21" s="6"/>
      <c r="G21" s="69">
        <f t="shared" si="1"/>
        <v>70000</v>
      </c>
      <c r="H21" s="7">
        <f t="shared" si="0"/>
        <v>18869122</v>
      </c>
      <c r="I21" s="24"/>
      <c r="J21" s="24"/>
      <c r="K21" s="24"/>
    </row>
    <row r="22" spans="1:11" ht="15.75" x14ac:dyDescent="0.25">
      <c r="A22" s="26"/>
      <c r="B22" s="5" t="s">
        <v>78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18809122</v>
      </c>
      <c r="I22" s="24"/>
      <c r="J22" s="24"/>
      <c r="K22" s="24"/>
    </row>
    <row r="23" spans="1:11" ht="15.75" x14ac:dyDescent="0.25">
      <c r="A23" s="27"/>
      <c r="B23" s="5" t="s">
        <v>29</v>
      </c>
      <c r="C23" s="5">
        <v>1</v>
      </c>
      <c r="D23" s="78">
        <v>95000</v>
      </c>
      <c r="E23" s="6"/>
      <c r="F23" s="6"/>
      <c r="G23" s="69">
        <f t="shared" si="1"/>
        <v>95000</v>
      </c>
      <c r="H23" s="7">
        <f t="shared" si="0"/>
        <v>18714122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32000</v>
      </c>
      <c r="E24" s="6"/>
      <c r="F24" s="6"/>
      <c r="G24" s="69">
        <f t="shared" si="1"/>
        <v>64000</v>
      </c>
      <c r="H24" s="7">
        <f t="shared" si="0"/>
        <v>18650122</v>
      </c>
      <c r="I24" s="24"/>
      <c r="J24" s="24"/>
      <c r="K24" s="24"/>
    </row>
    <row r="25" spans="1:11" ht="15.75" x14ac:dyDescent="0.25">
      <c r="A25" s="27"/>
      <c r="B25" s="5" t="s">
        <v>30</v>
      </c>
      <c r="C25" s="5">
        <v>2</v>
      </c>
      <c r="D25" s="78">
        <v>20000</v>
      </c>
      <c r="E25" s="6"/>
      <c r="F25" s="6"/>
      <c r="G25" s="69">
        <f t="shared" si="1"/>
        <v>40000</v>
      </c>
      <c r="H25" s="7">
        <f t="shared" si="0"/>
        <v>18610122</v>
      </c>
      <c r="I25" s="24"/>
      <c r="J25" s="24"/>
      <c r="K25" s="24"/>
    </row>
    <row r="26" spans="1:11" ht="15.75" x14ac:dyDescent="0.25">
      <c r="A26" s="27"/>
      <c r="B26" s="5" t="s">
        <v>16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18600122</v>
      </c>
      <c r="I26" s="24"/>
      <c r="J26" s="24"/>
      <c r="K26" s="24"/>
    </row>
    <row r="27" spans="1:11" ht="15.75" x14ac:dyDescent="0.25">
      <c r="A27" s="27"/>
      <c r="B27" s="5" t="s">
        <v>28</v>
      </c>
      <c r="C27" s="5">
        <v>1</v>
      </c>
      <c r="D27" s="78">
        <v>10000</v>
      </c>
      <c r="E27" s="6"/>
      <c r="F27" s="6"/>
      <c r="G27" s="6">
        <f t="shared" si="1"/>
        <v>10000</v>
      </c>
      <c r="H27" s="7">
        <f t="shared" si="0"/>
        <v>18590122</v>
      </c>
      <c r="I27" s="24"/>
      <c r="J27" s="24"/>
      <c r="K27" s="24"/>
    </row>
    <row r="28" spans="1:11" ht="15.75" x14ac:dyDescent="0.25">
      <c r="A28" s="26" t="s">
        <v>60</v>
      </c>
      <c r="B28" s="5"/>
      <c r="C28" s="5"/>
      <c r="D28" s="78"/>
      <c r="E28" s="6"/>
      <c r="F28" s="6"/>
      <c r="G28" s="6">
        <f t="shared" si="1"/>
        <v>0</v>
      </c>
      <c r="H28" s="7">
        <f t="shared" si="0"/>
        <v>18590122</v>
      </c>
      <c r="I28" s="24"/>
      <c r="J28" s="24"/>
      <c r="K28" s="24"/>
    </row>
    <row r="29" spans="1:11" ht="15.75" x14ac:dyDescent="0.25">
      <c r="A29" s="27"/>
      <c r="B29" s="5" t="s">
        <v>12</v>
      </c>
      <c r="C29" s="5">
        <v>6</v>
      </c>
      <c r="D29" s="78">
        <v>120000</v>
      </c>
      <c r="E29" s="6"/>
      <c r="F29" s="6"/>
      <c r="G29" s="6">
        <f t="shared" si="1"/>
        <v>720000</v>
      </c>
      <c r="H29" s="7">
        <f t="shared" si="0"/>
        <v>17870122</v>
      </c>
      <c r="I29" s="24"/>
      <c r="J29" s="24"/>
      <c r="K29" s="24"/>
    </row>
    <row r="30" spans="1:11" ht="15.75" x14ac:dyDescent="0.25">
      <c r="A30" s="27"/>
      <c r="B30" s="5" t="s">
        <v>9</v>
      </c>
      <c r="C30" s="5">
        <v>12</v>
      </c>
      <c r="D30" s="78">
        <v>16000</v>
      </c>
      <c r="E30" s="6"/>
      <c r="F30" s="6"/>
      <c r="G30" s="6">
        <f t="shared" si="1"/>
        <v>192000</v>
      </c>
      <c r="H30" s="7">
        <f t="shared" si="0"/>
        <v>17678122</v>
      </c>
      <c r="I30" s="24"/>
      <c r="J30" s="24"/>
      <c r="K30" s="24"/>
    </row>
    <row r="31" spans="1:11" ht="15.75" x14ac:dyDescent="0.25">
      <c r="A31" s="27"/>
      <c r="B31" s="5" t="s">
        <v>13</v>
      </c>
      <c r="C31" s="5">
        <v>3</v>
      </c>
      <c r="D31" s="78">
        <v>14000</v>
      </c>
      <c r="E31" s="6"/>
      <c r="F31" s="6"/>
      <c r="G31" s="6">
        <f t="shared" si="1"/>
        <v>42000</v>
      </c>
      <c r="H31" s="7">
        <f t="shared" si="0"/>
        <v>17636122</v>
      </c>
      <c r="I31" s="24"/>
      <c r="J31" s="24"/>
      <c r="K31" s="24"/>
    </row>
    <row r="32" spans="1:11" ht="15.75" x14ac:dyDescent="0.25">
      <c r="A32" s="27"/>
      <c r="B32" s="5" t="s">
        <v>14</v>
      </c>
      <c r="C32" s="5">
        <v>6</v>
      </c>
      <c r="D32" s="78">
        <v>14000</v>
      </c>
      <c r="E32" s="6"/>
      <c r="F32" s="6"/>
      <c r="G32" s="6">
        <f t="shared" si="1"/>
        <v>84000</v>
      </c>
      <c r="H32" s="7">
        <f t="shared" si="0"/>
        <v>17552122</v>
      </c>
      <c r="I32" s="24"/>
      <c r="J32" s="24"/>
      <c r="K32" s="24"/>
    </row>
    <row r="33" spans="1:11" ht="15.75" x14ac:dyDescent="0.25">
      <c r="A33" s="27"/>
      <c r="B33" s="5" t="s">
        <v>40</v>
      </c>
      <c r="C33" s="5">
        <v>1</v>
      </c>
      <c r="D33" s="78">
        <v>60000</v>
      </c>
      <c r="E33" s="6"/>
      <c r="F33" s="6"/>
      <c r="G33" s="6">
        <f t="shared" si="1"/>
        <v>60000</v>
      </c>
      <c r="H33" s="7">
        <f t="shared" si="0"/>
        <v>17492122</v>
      </c>
      <c r="I33" s="24"/>
      <c r="J33" s="24"/>
      <c r="K33" s="24"/>
    </row>
    <row r="34" spans="1:11" ht="15.75" x14ac:dyDescent="0.25">
      <c r="A34" s="26" t="s">
        <v>114</v>
      </c>
      <c r="B34" s="5"/>
      <c r="C34" s="5"/>
      <c r="D34" s="78"/>
      <c r="E34" s="6"/>
      <c r="F34" s="6"/>
      <c r="G34" s="6">
        <f t="shared" si="1"/>
        <v>0</v>
      </c>
      <c r="H34" s="7">
        <f t="shared" si="0"/>
        <v>17492122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>
        <f t="shared" si="1"/>
        <v>0</v>
      </c>
      <c r="H35" s="7">
        <f t="shared" si="0"/>
        <v>17492122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17492122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17492122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1"/>
      <c r="F38" s="61"/>
      <c r="G38" s="6">
        <f t="shared" si="1"/>
        <v>0</v>
      </c>
      <c r="H38" s="62">
        <f t="shared" si="0"/>
        <v>17492122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6">
        <f t="shared" si="1"/>
        <v>0</v>
      </c>
      <c r="H39" s="23">
        <f t="shared" si="0"/>
        <v>17492122</v>
      </c>
      <c r="I39" s="24"/>
      <c r="J39" s="24"/>
      <c r="K39" s="24"/>
    </row>
    <row r="40" spans="1:11" ht="15.75" x14ac:dyDescent="0.25">
      <c r="A40" s="83" t="s">
        <v>115</v>
      </c>
      <c r="B40" s="11"/>
      <c r="C40" s="11"/>
      <c r="D40" s="13"/>
      <c r="E40" s="23">
        <f>SUM(E5:E39)</f>
        <v>1500000</v>
      </c>
      <c r="F40" s="23">
        <f>SUM(F5:F39)</f>
        <v>4700000</v>
      </c>
      <c r="G40" s="99">
        <f>SUM(G9:G39)</f>
        <v>3763000</v>
      </c>
      <c r="H40" s="99">
        <f>H4+E41-G40</f>
        <v>17492122</v>
      </c>
      <c r="I40" s="24"/>
      <c r="J40" s="24"/>
      <c r="K40" s="24"/>
    </row>
    <row r="41" spans="1:11" ht="15.75" x14ac:dyDescent="0.25">
      <c r="A41" s="100" t="s">
        <v>116</v>
      </c>
      <c r="B41" s="100"/>
      <c r="C41" s="83"/>
      <c r="D41" s="31"/>
      <c r="E41" s="101">
        <f>E40+F40</f>
        <v>6200000</v>
      </c>
      <c r="F41" s="101"/>
      <c r="G41" s="99"/>
      <c r="H41" s="99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25" workbookViewId="0">
      <selection activeCell="B44" sqref="B44"/>
    </sheetView>
  </sheetViews>
  <sheetFormatPr defaultRowHeight="15" x14ac:dyDescent="0.25"/>
  <cols>
    <col min="1" max="1" width="26.5703125" bestFit="1" customWidth="1"/>
    <col min="2" max="2" width="28.28515625" bestFit="1" customWidth="1"/>
    <col min="3" max="3" width="10.5703125" bestFit="1" customWidth="1"/>
    <col min="4" max="4" width="9.5703125" bestFit="1" customWidth="1"/>
    <col min="5" max="6" width="13.5703125" bestFit="1" customWidth="1"/>
    <col min="7" max="7" width="14.5703125" customWidth="1"/>
    <col min="8" max="8" width="14.85546875" bestFit="1" customWidth="1"/>
    <col min="11" max="11" width="13.140625" bestFit="1" customWidth="1"/>
  </cols>
  <sheetData>
    <row r="1" spans="1:11" ht="15.75" x14ac:dyDescent="0.25">
      <c r="A1" s="98" t="s">
        <v>117</v>
      </c>
      <c r="B1" s="98"/>
      <c r="C1" s="98"/>
      <c r="D1" s="98"/>
      <c r="E1" s="98"/>
      <c r="F1" s="98"/>
      <c r="G1" s="98"/>
      <c r="H1" s="98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2" t="s">
        <v>4</v>
      </c>
      <c r="F2" s="103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118</v>
      </c>
      <c r="B4" s="63"/>
      <c r="C4" s="63"/>
      <c r="D4" s="64"/>
      <c r="E4" s="63"/>
      <c r="F4" s="63"/>
      <c r="G4" s="63"/>
      <c r="H4" s="65">
        <v>17492122</v>
      </c>
      <c r="I4" s="24"/>
      <c r="J4" s="24"/>
      <c r="K4" s="24"/>
    </row>
    <row r="5" spans="1:11" ht="15.75" x14ac:dyDescent="0.25">
      <c r="A5" s="19">
        <v>45539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17992122</v>
      </c>
      <c r="I5" s="24"/>
      <c r="J5" s="24"/>
      <c r="K5" s="24"/>
    </row>
    <row r="6" spans="1:11" ht="15.75" x14ac:dyDescent="0.25">
      <c r="A6" s="19">
        <v>45554</v>
      </c>
      <c r="B6" s="66" t="s">
        <v>120</v>
      </c>
      <c r="C6" s="67"/>
      <c r="D6" s="68"/>
      <c r="E6" s="6"/>
      <c r="F6" s="6">
        <v>1500000</v>
      </c>
      <c r="G6" s="6"/>
      <c r="H6" s="7">
        <f t="shared" ref="H6:H40" si="0">H5+E6+F6-G6</f>
        <v>19492122</v>
      </c>
      <c r="I6" s="24"/>
      <c r="J6" s="24"/>
      <c r="K6" s="24"/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19492122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19492122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19492122</v>
      </c>
      <c r="I9" s="24"/>
      <c r="J9" s="24"/>
      <c r="K9" s="24"/>
    </row>
    <row r="10" spans="1:11" ht="15.75" x14ac:dyDescent="0.25">
      <c r="A10" s="26" t="s">
        <v>122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18772122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18568122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15000</v>
      </c>
      <c r="E12" s="6"/>
      <c r="F12" s="6"/>
      <c r="G12" s="69">
        <f t="shared" si="1"/>
        <v>45000</v>
      </c>
      <c r="H12" s="7">
        <f t="shared" si="0"/>
        <v>18523122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18433122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18373122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18278122</v>
      </c>
      <c r="I15" s="24"/>
      <c r="J15" s="24"/>
      <c r="K15" s="24"/>
    </row>
    <row r="16" spans="1:11" ht="15.75" x14ac:dyDescent="0.25">
      <c r="A16" s="27"/>
      <c r="B16" s="5" t="s">
        <v>112</v>
      </c>
      <c r="C16" s="57">
        <v>1</v>
      </c>
      <c r="D16" s="58">
        <v>350000</v>
      </c>
      <c r="E16" s="6"/>
      <c r="F16" s="6"/>
      <c r="G16" s="69">
        <f t="shared" si="1"/>
        <v>350000</v>
      </c>
      <c r="H16" s="7">
        <f t="shared" si="0"/>
        <v>17928122</v>
      </c>
      <c r="I16" s="24"/>
      <c r="J16" s="28" t="s">
        <v>27</v>
      </c>
      <c r="K16" s="29">
        <f>SUM(G9:G16)</f>
        <v>1564000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17928122</v>
      </c>
      <c r="I17" s="24"/>
      <c r="J17" s="28" t="s">
        <v>81</v>
      </c>
      <c r="K17" s="29">
        <f>SUM(G17:G28)</f>
        <v>1114000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17208122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17016122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16974122</v>
      </c>
      <c r="I20" s="24"/>
      <c r="J20" s="28"/>
      <c r="K20" s="29"/>
    </row>
    <row r="21" spans="1:11" ht="15.75" x14ac:dyDescent="0.25">
      <c r="A21" s="27"/>
      <c r="B21" s="5" t="s">
        <v>14</v>
      </c>
      <c r="C21" s="5">
        <v>6</v>
      </c>
      <c r="D21" s="78">
        <v>15000</v>
      </c>
      <c r="E21" s="6"/>
      <c r="F21" s="6"/>
      <c r="G21" s="69">
        <f t="shared" si="1"/>
        <v>90000</v>
      </c>
      <c r="H21" s="7">
        <f t="shared" si="0"/>
        <v>16884122</v>
      </c>
      <c r="I21" s="24"/>
      <c r="J21" s="28" t="s">
        <v>17</v>
      </c>
      <c r="K21" s="81">
        <f>SUM(K16:K20)</f>
        <v>2678000</v>
      </c>
    </row>
    <row r="22" spans="1:11" ht="15.75" x14ac:dyDescent="0.25">
      <c r="A22" s="27"/>
      <c r="B22" s="5" t="s">
        <v>40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16824122</v>
      </c>
      <c r="I22" s="24"/>
      <c r="J22" s="24"/>
      <c r="K22" s="24"/>
    </row>
    <row r="23" spans="1:11" ht="15.75" x14ac:dyDescent="0.25">
      <c r="A23" s="26"/>
      <c r="B23" s="5" t="s">
        <v>124</v>
      </c>
      <c r="C23" s="5">
        <v>2</v>
      </c>
      <c r="D23" s="78">
        <v>5000</v>
      </c>
      <c r="E23" s="6"/>
      <c r="F23" s="6"/>
      <c r="G23" s="69">
        <f t="shared" si="1"/>
        <v>10000</v>
      </c>
      <c r="H23" s="7">
        <f t="shared" si="0"/>
        <v>16814122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16814122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16814122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16814122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16814122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16814122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16814122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16814122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16814122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16814122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16814122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16814122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16814122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16814122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16814122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16814122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16814122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16814122</v>
      </c>
      <c r="I40" s="24"/>
      <c r="J40" s="24"/>
      <c r="K40" s="24"/>
    </row>
    <row r="41" spans="1:11" ht="15.75" x14ac:dyDescent="0.25">
      <c r="A41" s="84" t="s">
        <v>125</v>
      </c>
      <c r="B41" s="11"/>
      <c r="C41" s="11"/>
      <c r="D41" s="13"/>
      <c r="E41" s="23">
        <f>SUM(E5:E40)</f>
        <v>500000</v>
      </c>
      <c r="F41" s="23">
        <f>SUM(F5:F40)</f>
        <v>1500000</v>
      </c>
      <c r="G41" s="99">
        <f>SUM(G9:G40)</f>
        <v>2678000</v>
      </c>
      <c r="H41" s="99">
        <f>H4+E42-G41</f>
        <v>16814122</v>
      </c>
      <c r="I41" s="24"/>
      <c r="J41" s="24"/>
      <c r="K41" s="24"/>
    </row>
    <row r="42" spans="1:11" ht="15.75" x14ac:dyDescent="0.25">
      <c r="A42" s="100" t="s">
        <v>126</v>
      </c>
      <c r="B42" s="100"/>
      <c r="C42" s="84"/>
      <c r="D42" s="31"/>
      <c r="E42" s="101">
        <f>E41+F41</f>
        <v>2000000</v>
      </c>
      <c r="F42" s="101"/>
      <c r="G42" s="99"/>
      <c r="H42" s="99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T1-24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2024-10-17T16:51:24Z</dcterms:modified>
</cp:coreProperties>
</file>