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1"/>
  </bookViews>
  <sheets>
    <sheet name="T1-25" sheetId="20" r:id="rId1"/>
    <sheet name="T2-25" sheetId="2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1" i="21" l="1"/>
  <c r="F51" i="21"/>
  <c r="H49" i="21"/>
  <c r="L19" i="21" s="1"/>
  <c r="H48" i="21"/>
  <c r="H50" i="21" s="1"/>
  <c r="H47" i="21"/>
  <c r="H46" i="21"/>
  <c r="H45" i="21"/>
  <c r="H44" i="21"/>
  <c r="H43" i="21"/>
  <c r="H42" i="21"/>
  <c r="H41" i="21"/>
  <c r="H40" i="21"/>
  <c r="H39" i="21"/>
  <c r="H38" i="21"/>
  <c r="H37" i="21"/>
  <c r="H36" i="21"/>
  <c r="H35" i="21"/>
  <c r="L17" i="21" s="1"/>
  <c r="H34" i="21"/>
  <c r="H33" i="21"/>
  <c r="H32" i="21"/>
  <c r="H30" i="21"/>
  <c r="H29" i="21"/>
  <c r="H28" i="21"/>
  <c r="H27" i="21"/>
  <c r="H26" i="21"/>
  <c r="H25" i="21"/>
  <c r="H24" i="21"/>
  <c r="H23" i="21"/>
  <c r="H22" i="21"/>
  <c r="H21" i="21"/>
  <c r="L20" i="21"/>
  <c r="H20" i="21"/>
  <c r="H19" i="21"/>
  <c r="L18" i="21"/>
  <c r="H17" i="21"/>
  <c r="H16" i="21"/>
  <c r="H15" i="21"/>
  <c r="H14" i="21"/>
  <c r="H13" i="21"/>
  <c r="H12" i="21"/>
  <c r="H11" i="21"/>
  <c r="H10" i="21"/>
  <c r="I5" i="21"/>
  <c r="I6" i="21" s="1"/>
  <c r="I7" i="21" s="1"/>
  <c r="I8" i="21" s="1"/>
  <c r="I9" i="21" s="1"/>
  <c r="I10" i="21" s="1"/>
  <c r="L15" i="20"/>
  <c r="H17" i="20"/>
  <c r="L16" i="21" l="1"/>
  <c r="I11" i="21"/>
  <c r="I12" i="21" s="1"/>
  <c r="I13" i="21" s="1"/>
  <c r="I14" i="21" s="1"/>
  <c r="I15" i="21" s="1"/>
  <c r="I16" i="21" s="1"/>
  <c r="I17" i="21" s="1"/>
  <c r="I18" i="21" s="1"/>
  <c r="I19" i="21" s="1"/>
  <c r="I20" i="21" s="1"/>
  <c r="I21" i="21" s="1"/>
  <c r="I22" i="21" s="1"/>
  <c r="L15" i="21"/>
  <c r="L21" i="21" s="1"/>
  <c r="F52" i="21"/>
  <c r="H51" i="21"/>
  <c r="I51" i="21" s="1"/>
  <c r="H11" i="20"/>
  <c r="H12" i="20"/>
  <c r="H13" i="20"/>
  <c r="H14" i="20"/>
  <c r="H15" i="20"/>
  <c r="H16" i="20"/>
  <c r="H10" i="20"/>
  <c r="I23" i="21" l="1"/>
  <c r="I24" i="21" s="1"/>
  <c r="I25" i="21" s="1"/>
  <c r="I26" i="21" s="1"/>
  <c r="I27" i="21" s="1"/>
  <c r="I28" i="21" s="1"/>
  <c r="I32" i="21" s="1"/>
  <c r="I33" i="21" s="1"/>
  <c r="I34" i="21" s="1"/>
  <c r="I35" i="21" s="1"/>
  <c r="I36" i="21" s="1"/>
  <c r="I37" i="21" s="1"/>
  <c r="I38" i="21" s="1"/>
  <c r="I39" i="21" s="1"/>
  <c r="I40" i="21" s="1"/>
  <c r="I41" i="21" s="1"/>
  <c r="I42" i="21" s="1"/>
  <c r="I43" i="21" s="1"/>
  <c r="I44" i="21" s="1"/>
  <c r="I45" i="21" s="1"/>
  <c r="I46" i="21" s="1"/>
  <c r="I47" i="21" s="1"/>
  <c r="I48" i="21" s="1"/>
  <c r="I49" i="21" s="1"/>
  <c r="I50" i="21" s="1"/>
  <c r="G51" i="20"/>
  <c r="F51" i="20"/>
  <c r="F52" i="20" s="1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0" i="20"/>
  <c r="H29" i="20"/>
  <c r="H28" i="20"/>
  <c r="H27" i="20"/>
  <c r="H26" i="20"/>
  <c r="H25" i="20"/>
  <c r="H24" i="20"/>
  <c r="H23" i="20"/>
  <c r="H22" i="20"/>
  <c r="H21" i="20"/>
  <c r="L20" i="20"/>
  <c r="H20" i="20"/>
  <c r="L19" i="20"/>
  <c r="H19" i="20"/>
  <c r="I5" i="20"/>
  <c r="I6" i="20" s="1"/>
  <c r="I7" i="20" s="1"/>
  <c r="I8" i="20" s="1"/>
  <c r="I9" i="20" s="1"/>
  <c r="I10" i="20" s="1"/>
  <c r="I11" i="20" s="1"/>
  <c r="I12" i="20" s="1"/>
  <c r="I13" i="20" s="1"/>
  <c r="I14" i="20" s="1"/>
  <c r="I15" i="20" s="1"/>
  <c r="I16" i="20" s="1"/>
  <c r="I17" i="20" s="1"/>
  <c r="I18" i="20" s="1"/>
  <c r="I19" i="20" s="1"/>
  <c r="I20" i="20" s="1"/>
  <c r="I21" i="20" s="1"/>
  <c r="I29" i="21" l="1"/>
  <c r="I30" i="21" s="1"/>
  <c r="L18" i="20"/>
  <c r="L17" i="20"/>
  <c r="L16" i="20"/>
  <c r="H50" i="20"/>
  <c r="H51" i="20" s="1"/>
  <c r="I51" i="20" s="1"/>
  <c r="I23" i="20"/>
  <c r="I24" i="20" s="1"/>
  <c r="I25" i="20" s="1"/>
  <c r="I26" i="20" s="1"/>
  <c r="I27" i="20" s="1"/>
  <c r="I28" i="20" s="1"/>
  <c r="I22" i="20"/>
  <c r="L21" i="20" l="1"/>
  <c r="I32" i="20"/>
  <c r="I33" i="20" s="1"/>
  <c r="I34" i="20" s="1"/>
  <c r="I35" i="20" s="1"/>
  <c r="I36" i="20" s="1"/>
  <c r="I37" i="20" s="1"/>
  <c r="I38" i="20" s="1"/>
  <c r="I39" i="20" s="1"/>
  <c r="I40" i="20" s="1"/>
  <c r="I41" i="20" s="1"/>
  <c r="I42" i="20" s="1"/>
  <c r="I43" i="20" s="1"/>
  <c r="I44" i="20" s="1"/>
  <c r="I45" i="20" s="1"/>
  <c r="I46" i="20" s="1"/>
  <c r="I47" i="20" s="1"/>
  <c r="I48" i="20" s="1"/>
  <c r="I49" i="20" s="1"/>
  <c r="I50" i="20" s="1"/>
  <c r="I29" i="20"/>
  <c r="I30" i="20" s="1"/>
</calcChain>
</file>

<file path=xl/sharedStrings.xml><?xml version="1.0" encoding="utf-8"?>
<sst xmlns="http://schemas.openxmlformats.org/spreadsheetml/2006/main" count="150" uniqueCount="68">
  <si>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</si>
  <si>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</si>
  <si>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</si>
  <si>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</si>
  <si>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</si>
  <si>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</si>
  <si>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</si>
  <si>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</si>
  <si>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</si>
  <si>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T1</t>
  </si>
  <si>
    <t>T2</t>
  </si>
  <si>
    <t>T3</t>
  </si>
  <si>
    <t>T4</t>
  </si>
  <si>
    <t>T5</t>
  </si>
  <si>
    <t>Dồng nghiêp USG CMTX</t>
  </si>
  <si>
    <t>Dầu ăn</t>
  </si>
  <si>
    <t>Bột ngọt</t>
  </si>
  <si>
    <t>Gạo nếp</t>
  </si>
  <si>
    <t>Chị Diệu Huyền CMTX</t>
  </si>
  <si>
    <t>Khẩu trang</t>
  </si>
  <si>
    <t>Bột canh</t>
  </si>
  <si>
    <t>Gaọ nếp</t>
  </si>
  <si>
    <t>chả thịt</t>
  </si>
  <si>
    <t>Hộp đựng xôi</t>
  </si>
  <si>
    <t>Dây</t>
  </si>
  <si>
    <t xml:space="preserve">Trứng </t>
  </si>
  <si>
    <t>Hành lá</t>
  </si>
  <si>
    <t>Hành ngò</t>
  </si>
  <si>
    <t>quả</t>
  </si>
  <si>
    <t>Bình ga nấu</t>
  </si>
  <si>
    <t>kg</t>
  </si>
  <si>
    <t>Lít</t>
  </si>
  <si>
    <t>gói</t>
  </si>
  <si>
    <t>Quả</t>
  </si>
  <si>
    <t>Gói</t>
  </si>
  <si>
    <t>Bình</t>
  </si>
  <si>
    <t>Tổng</t>
  </si>
  <si>
    <t>Hatj nem</t>
  </si>
  <si>
    <t>BÁO CÁO THU, CHI CHƯƠNG TRÌNH  THỨ 7 YÊU THƯƠNG - HÀ TĨNH THÁNG 1/2025</t>
  </si>
  <si>
    <t>Tồn đầu tháng 1/2025</t>
  </si>
  <si>
    <t>06/01/2025</t>
  </si>
  <si>
    <t>07/01/2025</t>
  </si>
  <si>
    <t>.10-01-2025</t>
  </si>
  <si>
    <t>Ah Giang Đào</t>
  </si>
  <si>
    <t>,14/01/2025</t>
  </si>
  <si>
    <t>Chị Mai Thị Ty CMKTX</t>
  </si>
  <si>
    <t>16-01-2025</t>
  </si>
  <si>
    <t>Nhóm chị Việt Hoa CMKTX</t>
  </si>
  <si>
    <t>dầu ăn</t>
  </si>
  <si>
    <t>Tuần 1 (04/1)</t>
  </si>
  <si>
    <t>Tuần 2 (11/01)</t>
  </si>
  <si>
    <t>Tuần 3 (18/1)</t>
  </si>
  <si>
    <t>Tuần 4 (22/1)</t>
  </si>
  <si>
    <t>Tổng tháng 1/2025</t>
  </si>
  <si>
    <t>Tồn cuối tháng 1/2025</t>
  </si>
  <si>
    <t>06/02/2025</t>
  </si>
  <si>
    <t>14-02-2025</t>
  </si>
  <si>
    <t>MTQ CMKTX</t>
  </si>
  <si>
    <t>22/02/2025</t>
  </si>
  <si>
    <t>28-02-2025</t>
  </si>
  <si>
    <t>BÁO CÁO THU, CHI CHƯƠNG TRÌNH  THỨ 7 YÊU THƯƠNG - HÀ TĨNH THÁNG 2/2025</t>
  </si>
  <si>
    <t>Tồn đầu tháng 2/2025</t>
  </si>
  <si>
    <t>bao tay</t>
  </si>
  <si>
    <t>dầu rửa bát</t>
  </si>
  <si>
    <t>Tuần 1 (15/2)</t>
  </si>
  <si>
    <t>Tuần 2 (22/02)</t>
  </si>
  <si>
    <t>Tổng tháng 2/2025</t>
  </si>
  <si>
    <t>Tồn cuối tháng 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</si>
</sst>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7" fontId="8" fillId="4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4" borderId="4" xfId="2" applyNumberFormat="1" applyFont="1" applyFill="1" applyBorder="1" applyAlignment="1">
      <alignment horizontal="center" vertical="center"/>
    </xf>
    <xf numFmtId="166" fontId="8" fillId="4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6" borderId="4" xfId="0" applyFont="1" applyFill="1" applyBorder="1"/>
    <xf numFmtId="166" fontId="3" fillId="6" borderId="4" xfId="0" applyNumberFormat="1" applyFont="1" applyFill="1" applyBorder="1"/>
    <xf numFmtId="0" fontId="2" fillId="4" borderId="0" xfId="0" applyFont="1" applyFill="1" applyBorder="1"/>
    <xf numFmtId="166" fontId="2" fillId="4" borderId="0" xfId="0" applyNumberFormat="1" applyFont="1" applyFill="1" applyBorder="1"/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5" borderId="4" xfId="3" applyNumberFormat="1" applyFont="1" applyFill="1" applyBorder="1" applyAlignment="1">
      <alignment horizontal="center" vertical="center"/>
    </xf>
    <xf numFmtId="166" fontId="12" fillId="5" borderId="4" xfId="3" applyNumberFormat="1" applyFont="1" applyFill="1" applyBorder="1" applyAlignment="1">
      <alignment horizontal="center"/>
    </xf>
    <xf numFmtId="164" fontId="6" fillId="4" borderId="4" xfId="2" quotePrefix="1" applyNumberFormat="1" applyFont="1" applyFill="1" applyBorder="1" applyAlignment="1">
      <alignment horizontal="center" vertical="center"/>
    </xf>
    <xf numFmtId="0" fontId="0" fillId="0" borderId="4" xfId="0" applyBorder="1"/>
    <xf numFmtId="168" fontId="0" fillId="0" borderId="4" xfId="1" applyNumberFormat="1" applyFont="1" applyBorder="1"/>
    <xf numFmtId="168" fontId="0" fillId="0" borderId="0" xfId="1" applyNumberFormat="1" applyFont="1"/>
    <xf numFmtId="166" fontId="13" fillId="4" borderId="0" xfId="0" applyNumberFormat="1" applyFont="1" applyFill="1" applyBorder="1"/>
    <xf numFmtId="0" fontId="13" fillId="4" borderId="0" xfId="0" applyFont="1" applyFill="1" applyBorder="1"/>
    <xf numFmtId="41" fontId="9" fillId="0" borderId="4" xfId="4" applyNumberFormat="1" applyFont="1" applyBorder="1"/>
    <xf numFmtId="41" fontId="9" fillId="0" borderId="4" xfId="3" applyNumberFormat="1" applyFont="1" applyBorder="1"/>
    <xf numFmtId="41" fontId="9" fillId="0" borderId="4" xfId="3" applyNumberFormat="1" applyFont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8" fontId="6" fillId="0" borderId="4" xfId="1" applyNumberFormat="1" applyFont="1" applyBorder="1" applyAlignment="1">
      <alignment horizontal="center" vertical="center"/>
    </xf>
    <xf numFmtId="168" fontId="6" fillId="3" borderId="4" xfId="1" applyNumberFormat="1" applyFont="1" applyFill="1" applyBorder="1" applyAlignment="1">
      <alignment horizontal="center" vertical="center"/>
    </xf>
    <xf numFmtId="168" fontId="8" fillId="4" borderId="4" xfId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7" borderId="5" xfId="3" applyNumberFormat="1" applyFont="1" applyFill="1" applyBorder="1" applyAlignment="1">
      <alignment horizontal="center" vertical="center"/>
    </xf>
    <xf numFmtId="166" fontId="10" fillId="7" borderId="6" xfId="3" applyNumberFormat="1" applyFont="1" applyFill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9" borderId="1" xfId="3" applyNumberFormat="1" applyFont="1" applyFill="1" applyBorder="1" applyAlignment="1">
      <alignment horizontal="center" vertical="center"/>
    </xf>
    <xf numFmtId="166" fontId="10" fillId="9" borderId="3" xfId="3" applyNumberFormat="1" applyFont="1" applyFill="1" applyBorder="1" applyAlignment="1">
      <alignment horizontal="center" vertical="center"/>
    </xf>
  </cellXfs>
  <cellStyles count="5">
    <cellStyle name="Comma" xfId="1" builtinId="3"/>
    <cellStyle name="Comma 3" xfId="3"/>
    <cellStyle name="Currency" xfId="4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3" workbookViewId="0">
      <selection sqref="A1:L56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4.85546875" bestFit="1" customWidth="1"/>
    <col min="5" max="5" width="11.5703125" style="28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39" t="s">
        <v>38</v>
      </c>
      <c r="B1" s="40"/>
      <c r="C1" s="40"/>
      <c r="D1" s="40"/>
      <c r="E1" s="40"/>
      <c r="F1" s="40"/>
      <c r="G1" s="40"/>
      <c r="H1" s="40"/>
      <c r="I1" s="41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42" t="s">
        <v>4</v>
      </c>
      <c r="G2" s="42"/>
      <c r="H2" s="34" t="s">
        <v>5</v>
      </c>
      <c r="I2" s="34" t="s">
        <v>6</v>
      </c>
    </row>
    <row r="3" spans="1:12" ht="15.75" x14ac:dyDescent="0.25">
      <c r="A3" s="1"/>
      <c r="B3" s="2"/>
      <c r="C3" s="2"/>
      <c r="D3" s="2"/>
      <c r="E3" s="35"/>
      <c r="F3" s="34" t="s">
        <v>7</v>
      </c>
      <c r="G3" s="34" t="s">
        <v>8</v>
      </c>
      <c r="H3" s="34"/>
      <c r="I3" s="34"/>
    </row>
    <row r="4" spans="1:12" ht="15.75" x14ac:dyDescent="0.25">
      <c r="A4" s="3" t="s">
        <v>39</v>
      </c>
      <c r="B4" s="3"/>
      <c r="C4" s="3"/>
      <c r="D4" s="3"/>
      <c r="E4" s="36"/>
      <c r="F4" s="4"/>
      <c r="G4" s="4"/>
      <c r="H4" s="4"/>
      <c r="I4" s="9">
        <v>336496</v>
      </c>
    </row>
    <row r="5" spans="1:12" ht="15.75" x14ac:dyDescent="0.25">
      <c r="A5" s="5" t="s">
        <v>40</v>
      </c>
      <c r="B5" s="6" t="s">
        <v>14</v>
      </c>
      <c r="C5" s="6"/>
      <c r="D5" s="7"/>
      <c r="E5" s="37"/>
      <c r="F5" s="8">
        <v>6700000</v>
      </c>
      <c r="G5" s="8"/>
      <c r="H5" s="8"/>
      <c r="I5" s="9">
        <f>I4+F5+G5-H5</f>
        <v>7036496</v>
      </c>
    </row>
    <row r="6" spans="1:12" ht="15.75" x14ac:dyDescent="0.25">
      <c r="A6" s="5" t="s">
        <v>41</v>
      </c>
      <c r="B6" s="6" t="s">
        <v>18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7536496</v>
      </c>
    </row>
    <row r="7" spans="1:12" ht="15.75" x14ac:dyDescent="0.25">
      <c r="A7" s="5" t="s">
        <v>42</v>
      </c>
      <c r="B7" s="6" t="s">
        <v>43</v>
      </c>
      <c r="C7" s="6"/>
      <c r="D7" s="7"/>
      <c r="E7" s="37"/>
      <c r="F7" s="8"/>
      <c r="G7" s="8">
        <v>2000000</v>
      </c>
      <c r="H7" s="8"/>
      <c r="I7" s="9">
        <f t="shared" si="0"/>
        <v>9536496</v>
      </c>
    </row>
    <row r="8" spans="1:12" ht="15.75" x14ac:dyDescent="0.25">
      <c r="A8" s="5" t="s">
        <v>44</v>
      </c>
      <c r="B8" s="6" t="s">
        <v>45</v>
      </c>
      <c r="C8" s="6"/>
      <c r="D8" s="7"/>
      <c r="E8" s="37"/>
      <c r="F8" s="8"/>
      <c r="G8" s="8">
        <v>300000</v>
      </c>
      <c r="H8" s="8"/>
      <c r="I8" s="9">
        <f t="shared" si="0"/>
        <v>9836496</v>
      </c>
    </row>
    <row r="9" spans="1:12" ht="15.75" x14ac:dyDescent="0.25">
      <c r="A9" s="5" t="s">
        <v>46</v>
      </c>
      <c r="B9" s="6" t="s">
        <v>47</v>
      </c>
      <c r="C9" s="6"/>
      <c r="D9" s="7"/>
      <c r="E9" s="37"/>
      <c r="F9" s="8">
        <v>0</v>
      </c>
      <c r="G9" s="8">
        <v>1000000</v>
      </c>
      <c r="H9" s="8">
        <v>0</v>
      </c>
      <c r="I9" s="9">
        <f>I8+F9+G9-H9</f>
        <v>10836496</v>
      </c>
    </row>
    <row r="10" spans="1:12" ht="15.75" x14ac:dyDescent="0.25">
      <c r="A10" s="25" t="s">
        <v>49</v>
      </c>
      <c r="B10" s="26" t="s">
        <v>21</v>
      </c>
      <c r="C10" s="26" t="s">
        <v>30</v>
      </c>
      <c r="D10" s="26">
        <v>50</v>
      </c>
      <c r="E10" s="27">
        <v>17500</v>
      </c>
      <c r="F10" s="23"/>
      <c r="G10" s="23"/>
      <c r="H10" s="31">
        <f>D10*E10</f>
        <v>875000</v>
      </c>
      <c r="I10" s="9">
        <f>I9+F10+G10-H10</f>
        <v>9961496</v>
      </c>
    </row>
    <row r="11" spans="1:12" ht="15.75" x14ac:dyDescent="0.25">
      <c r="A11" s="10"/>
      <c r="B11" s="26" t="s">
        <v>22</v>
      </c>
      <c r="C11" s="26" t="s">
        <v>30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9481496</v>
      </c>
      <c r="J11" s="11"/>
    </row>
    <row r="12" spans="1:12" ht="15.75" x14ac:dyDescent="0.25">
      <c r="A12" s="10"/>
      <c r="B12" s="26" t="s">
        <v>25</v>
      </c>
      <c r="C12" s="26" t="s">
        <v>28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9306496</v>
      </c>
    </row>
    <row r="13" spans="1:12" ht="15.75" x14ac:dyDescent="0.25">
      <c r="A13" s="10"/>
      <c r="B13" s="26" t="s">
        <v>23</v>
      </c>
      <c r="C13" s="26" t="s">
        <v>24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9236496</v>
      </c>
    </row>
    <row r="14" spans="1:12" ht="15.75" x14ac:dyDescent="0.25">
      <c r="A14" s="10"/>
      <c r="B14" s="26" t="s">
        <v>15</v>
      </c>
      <c r="C14" s="26" t="s">
        <v>31</v>
      </c>
      <c r="D14" s="26">
        <v>1</v>
      </c>
      <c r="E14" s="27">
        <v>43000</v>
      </c>
      <c r="F14" s="23"/>
      <c r="G14" s="23"/>
      <c r="H14" s="31">
        <f t="shared" si="1"/>
        <v>43000</v>
      </c>
      <c r="I14" s="9">
        <f t="shared" si="2"/>
        <v>9193496</v>
      </c>
    </row>
    <row r="15" spans="1:12" ht="15.75" x14ac:dyDescent="0.25">
      <c r="A15" s="10"/>
      <c r="B15" s="26" t="s">
        <v>27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9178496</v>
      </c>
      <c r="K15" s="12" t="s">
        <v>9</v>
      </c>
      <c r="L15" s="13">
        <f>SUM(H10:H17)</f>
        <v>1707000</v>
      </c>
    </row>
    <row r="16" spans="1:12" ht="15.75" x14ac:dyDescent="0.25">
      <c r="A16" s="10"/>
      <c r="B16" s="26" t="s">
        <v>20</v>
      </c>
      <c r="C16" s="26" t="s">
        <v>32</v>
      </c>
      <c r="D16" s="26">
        <v>1</v>
      </c>
      <c r="E16" s="27">
        <v>5000</v>
      </c>
      <c r="F16" s="23"/>
      <c r="G16" s="23"/>
      <c r="H16" s="31">
        <f t="shared" si="1"/>
        <v>5000</v>
      </c>
      <c r="I16" s="9">
        <f>I15+F16+G16-H16</f>
        <v>9173496</v>
      </c>
      <c r="K16" s="12" t="s">
        <v>10</v>
      </c>
      <c r="L16" s="13">
        <f>SUM(H22:H30)</f>
        <v>775000</v>
      </c>
    </row>
    <row r="17" spans="1:12" ht="15.75" x14ac:dyDescent="0.25">
      <c r="A17" s="10"/>
      <c r="B17" s="26" t="s">
        <v>48</v>
      </c>
      <c r="C17" s="26"/>
      <c r="D17" s="26">
        <v>1</v>
      </c>
      <c r="E17" s="27">
        <v>44000</v>
      </c>
      <c r="F17" s="23"/>
      <c r="G17" s="23"/>
      <c r="H17" s="32">
        <f t="shared" si="1"/>
        <v>44000</v>
      </c>
      <c r="I17" s="9">
        <f t="shared" si="2"/>
        <v>9129496</v>
      </c>
      <c r="K17" s="12" t="s">
        <v>11</v>
      </c>
      <c r="L17" s="13">
        <f>SUM(H32:H40)</f>
        <v>2048000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9129496</v>
      </c>
      <c r="K18" s="12" t="s">
        <v>12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9129496</v>
      </c>
      <c r="K19" s="12" t="s">
        <v>13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9129496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9129496</v>
      </c>
      <c r="K21" s="30" t="s">
        <v>36</v>
      </c>
      <c r="L21" s="29">
        <f>L15+L16+L17+L18+L19</f>
        <v>4530000</v>
      </c>
    </row>
    <row r="22" spans="1:12" ht="15.75" x14ac:dyDescent="0.25">
      <c r="A22" s="10"/>
      <c r="B22" s="26" t="s">
        <v>17</v>
      </c>
      <c r="C22" s="26" t="s">
        <v>30</v>
      </c>
      <c r="D22" s="26"/>
      <c r="E22" s="22">
        <v>17000</v>
      </c>
      <c r="F22" s="24"/>
      <c r="G22" s="24"/>
      <c r="H22" s="32">
        <f t="shared" si="3"/>
        <v>0</v>
      </c>
      <c r="I22" s="9">
        <f t="shared" si="2"/>
        <v>9129496</v>
      </c>
      <c r="K22" s="14"/>
      <c r="L22" s="15"/>
    </row>
    <row r="23" spans="1:12" ht="15.75" x14ac:dyDescent="0.25">
      <c r="A23" s="25" t="s">
        <v>50</v>
      </c>
      <c r="B23" s="26" t="s">
        <v>22</v>
      </c>
      <c r="C23" s="26" t="s">
        <v>30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8649496</v>
      </c>
      <c r="K23" s="14"/>
      <c r="L23" s="15"/>
    </row>
    <row r="24" spans="1:12" ht="15.75" x14ac:dyDescent="0.25">
      <c r="A24" s="10"/>
      <c r="B24" s="26" t="s">
        <v>25</v>
      </c>
      <c r="C24" s="26" t="s">
        <v>33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8474496</v>
      </c>
      <c r="K24" s="14"/>
      <c r="L24" s="15"/>
    </row>
    <row r="25" spans="1:12" ht="15.75" x14ac:dyDescent="0.25">
      <c r="A25" s="10"/>
      <c r="B25" s="26" t="s">
        <v>23</v>
      </c>
      <c r="C25" s="26" t="s">
        <v>24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8404496</v>
      </c>
      <c r="K25" s="14"/>
      <c r="L25" s="15"/>
    </row>
    <row r="26" spans="1:12" ht="15.75" x14ac:dyDescent="0.25">
      <c r="A26" s="10"/>
      <c r="B26" s="26" t="s">
        <v>26</v>
      </c>
      <c r="C26" s="26" t="s">
        <v>30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8389496</v>
      </c>
      <c r="K26" s="14"/>
      <c r="L26" s="15"/>
    </row>
    <row r="27" spans="1:12" ht="15.75" x14ac:dyDescent="0.25">
      <c r="A27" s="10"/>
      <c r="B27" s="26" t="s">
        <v>37</v>
      </c>
      <c r="C27" s="26" t="s">
        <v>34</v>
      </c>
      <c r="D27" s="26">
        <v>1</v>
      </c>
      <c r="E27" s="27">
        <v>25000</v>
      </c>
      <c r="F27" s="24"/>
      <c r="G27" s="24"/>
      <c r="H27" s="33">
        <f t="shared" si="4"/>
        <v>25000</v>
      </c>
      <c r="I27" s="9">
        <f t="shared" si="2"/>
        <v>8364496</v>
      </c>
      <c r="K27" s="14"/>
      <c r="L27" s="15"/>
    </row>
    <row r="28" spans="1:12" ht="15.75" x14ac:dyDescent="0.25">
      <c r="A28" s="10"/>
      <c r="B28" s="26" t="s">
        <v>19</v>
      </c>
      <c r="C28" s="26"/>
      <c r="D28" s="26">
        <v>1</v>
      </c>
      <c r="E28" s="27">
        <v>10000</v>
      </c>
      <c r="F28" s="24"/>
      <c r="G28" s="24"/>
      <c r="H28" s="33">
        <f t="shared" si="4"/>
        <v>10000</v>
      </c>
      <c r="I28" s="9">
        <f t="shared" si="2"/>
        <v>8354496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8354496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8354496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51</v>
      </c>
      <c r="B32" s="26" t="s">
        <v>17</v>
      </c>
      <c r="C32" s="26" t="s">
        <v>30</v>
      </c>
      <c r="D32" s="26">
        <v>50</v>
      </c>
      <c r="E32" s="27">
        <v>17500</v>
      </c>
      <c r="F32" s="24"/>
      <c r="G32" s="24"/>
      <c r="H32" s="33">
        <f>D32*E32</f>
        <v>875000</v>
      </c>
      <c r="I32" s="9">
        <f>I28+F32+G32-H32</f>
        <v>7479496</v>
      </c>
      <c r="K32" s="14"/>
      <c r="L32" s="15"/>
    </row>
    <row r="33" spans="1:12" ht="15.75" x14ac:dyDescent="0.25">
      <c r="A33" s="10"/>
      <c r="B33" s="26" t="s">
        <v>22</v>
      </c>
      <c r="C33" s="26" t="s">
        <v>30</v>
      </c>
      <c r="D33" s="26">
        <v>4</v>
      </c>
      <c r="E33" s="27">
        <v>120000</v>
      </c>
      <c r="F33" s="24"/>
      <c r="G33" s="24"/>
      <c r="H33" s="33">
        <f t="shared" ref="H33:H49" si="5">D33*E33</f>
        <v>480000</v>
      </c>
      <c r="I33" s="9">
        <f t="shared" si="2"/>
        <v>6999496</v>
      </c>
      <c r="K33" s="14"/>
      <c r="L33" s="15"/>
    </row>
    <row r="34" spans="1:12" ht="15.75" x14ac:dyDescent="0.25">
      <c r="A34" s="10"/>
      <c r="B34" s="26" t="s">
        <v>25</v>
      </c>
      <c r="C34" s="26" t="s">
        <v>33</v>
      </c>
      <c r="D34" s="26">
        <v>50</v>
      </c>
      <c r="E34" s="27">
        <v>3500</v>
      </c>
      <c r="F34" s="24"/>
      <c r="G34" s="24"/>
      <c r="H34" s="33">
        <f t="shared" si="5"/>
        <v>175000</v>
      </c>
      <c r="I34" s="9">
        <f t="shared" si="2"/>
        <v>6824496</v>
      </c>
      <c r="K34" s="14"/>
      <c r="L34" s="15"/>
    </row>
    <row r="35" spans="1:12" ht="15.75" x14ac:dyDescent="0.25">
      <c r="A35" s="10"/>
      <c r="B35" s="26" t="s">
        <v>23</v>
      </c>
      <c r="C35" s="26" t="s">
        <v>24</v>
      </c>
      <c r="D35" s="26">
        <v>2</v>
      </c>
      <c r="E35" s="27">
        <v>35000</v>
      </c>
      <c r="F35" s="24"/>
      <c r="G35" s="24"/>
      <c r="H35" s="33">
        <f t="shared" si="5"/>
        <v>70000</v>
      </c>
      <c r="I35" s="9">
        <f t="shared" si="2"/>
        <v>6754496</v>
      </c>
      <c r="K35" s="14"/>
      <c r="L35" s="15"/>
    </row>
    <row r="36" spans="1:12" ht="15.75" x14ac:dyDescent="0.25">
      <c r="A36" s="10"/>
      <c r="B36" s="26" t="s">
        <v>26</v>
      </c>
      <c r="C36" s="26" t="s">
        <v>30</v>
      </c>
      <c r="D36" s="26">
        <v>1</v>
      </c>
      <c r="E36" s="27">
        <v>15000</v>
      </c>
      <c r="F36" s="24"/>
      <c r="G36" s="24"/>
      <c r="H36" s="33">
        <f t="shared" si="5"/>
        <v>15000</v>
      </c>
      <c r="I36" s="9">
        <f t="shared" si="2"/>
        <v>6739496</v>
      </c>
      <c r="K36" s="14"/>
      <c r="L36" s="15"/>
    </row>
    <row r="37" spans="1:12" ht="15.75" x14ac:dyDescent="0.25">
      <c r="A37" s="10"/>
      <c r="B37" s="26" t="s">
        <v>29</v>
      </c>
      <c r="C37" s="26" t="s">
        <v>32</v>
      </c>
      <c r="D37" s="26">
        <v>1</v>
      </c>
      <c r="E37" s="27">
        <v>390000</v>
      </c>
      <c r="F37" s="24"/>
      <c r="G37" s="24"/>
      <c r="H37" s="33">
        <f t="shared" si="5"/>
        <v>390000</v>
      </c>
      <c r="I37" s="9">
        <f t="shared" si="2"/>
        <v>6349496</v>
      </c>
      <c r="K37" s="14"/>
      <c r="L37" s="15"/>
    </row>
    <row r="38" spans="1:12" ht="15.75" x14ac:dyDescent="0.25">
      <c r="A38" s="10"/>
      <c r="B38" s="26" t="s">
        <v>15</v>
      </c>
      <c r="C38" s="26" t="s">
        <v>31</v>
      </c>
      <c r="D38" s="26">
        <v>1</v>
      </c>
      <c r="E38" s="27">
        <v>43000</v>
      </c>
      <c r="F38" s="24"/>
      <c r="G38" s="24"/>
      <c r="H38" s="33">
        <f t="shared" si="5"/>
        <v>43000</v>
      </c>
      <c r="I38" s="9">
        <f t="shared" si="2"/>
        <v>6306496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6306496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6306496</v>
      </c>
      <c r="K40" s="14"/>
      <c r="L40" s="15"/>
    </row>
    <row r="41" spans="1:12" ht="15.75" x14ac:dyDescent="0.25">
      <c r="A41" s="25" t="s">
        <v>52</v>
      </c>
      <c r="B41" s="26"/>
      <c r="C41" s="26" t="s">
        <v>30</v>
      </c>
      <c r="D41" s="26"/>
      <c r="E41" s="26"/>
      <c r="F41" s="24"/>
      <c r="G41" s="24"/>
      <c r="H41" s="33">
        <f t="shared" si="5"/>
        <v>0</v>
      </c>
      <c r="I41" s="9">
        <f t="shared" si="2"/>
        <v>6306496</v>
      </c>
      <c r="K41" s="14"/>
      <c r="L41" s="15"/>
    </row>
    <row r="42" spans="1:12" ht="15.75" x14ac:dyDescent="0.25">
      <c r="A42" s="10"/>
      <c r="B42" s="26"/>
      <c r="C42" s="26" t="s">
        <v>30</v>
      </c>
      <c r="D42" s="26"/>
      <c r="E42" s="26"/>
      <c r="F42" s="24"/>
      <c r="G42" s="24"/>
      <c r="H42" s="33">
        <f t="shared" si="5"/>
        <v>0</v>
      </c>
      <c r="I42" s="9">
        <f t="shared" si="2"/>
        <v>6306496</v>
      </c>
      <c r="K42" s="14"/>
      <c r="L42" s="15"/>
    </row>
    <row r="43" spans="1:12" ht="15.75" x14ac:dyDescent="0.25">
      <c r="A43" s="10"/>
      <c r="B43" s="26"/>
      <c r="C43" s="26" t="s">
        <v>33</v>
      </c>
      <c r="D43" s="26"/>
      <c r="E43" s="26"/>
      <c r="F43" s="24"/>
      <c r="G43" s="24"/>
      <c r="H43" s="33">
        <f t="shared" si="5"/>
        <v>0</v>
      </c>
      <c r="I43" s="9">
        <f t="shared" si="2"/>
        <v>6306496</v>
      </c>
      <c r="K43" s="14"/>
      <c r="L43" s="15"/>
    </row>
    <row r="44" spans="1:12" ht="15.75" x14ac:dyDescent="0.25">
      <c r="A44" s="10"/>
      <c r="B44" s="26"/>
      <c r="C44" s="26" t="s">
        <v>24</v>
      </c>
      <c r="D44" s="26"/>
      <c r="E44" s="26"/>
      <c r="F44" s="24"/>
      <c r="G44" s="24"/>
      <c r="H44" s="33">
        <f t="shared" si="5"/>
        <v>0</v>
      </c>
      <c r="I44" s="9">
        <f t="shared" si="2"/>
        <v>6306496</v>
      </c>
      <c r="K44" s="14"/>
      <c r="L44" s="15"/>
    </row>
    <row r="45" spans="1:12" ht="15.75" x14ac:dyDescent="0.25">
      <c r="A45" s="10"/>
      <c r="B45" s="26"/>
      <c r="C45" s="26" t="s">
        <v>30</v>
      </c>
      <c r="D45" s="26"/>
      <c r="E45" s="26"/>
      <c r="F45" s="24"/>
      <c r="G45" s="24"/>
      <c r="H45" s="33">
        <f t="shared" si="5"/>
        <v>0</v>
      </c>
      <c r="I45" s="9">
        <f t="shared" si="2"/>
        <v>6306496</v>
      </c>
      <c r="K45" s="14"/>
      <c r="L45" s="15"/>
    </row>
    <row r="46" spans="1:12" ht="15.75" x14ac:dyDescent="0.25">
      <c r="A46" s="10"/>
      <c r="B46" s="26"/>
      <c r="C46" s="26" t="s">
        <v>35</v>
      </c>
      <c r="D46" s="26"/>
      <c r="E46" s="26"/>
      <c r="F46" s="24"/>
      <c r="G46" s="24"/>
      <c r="H46" s="33">
        <f t="shared" si="5"/>
        <v>0</v>
      </c>
      <c r="I46" s="9">
        <f t="shared" si="2"/>
        <v>6306496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6306496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6306496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6306496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6306496</v>
      </c>
      <c r="K50" s="14"/>
      <c r="L50" s="15"/>
    </row>
    <row r="51" spans="1:12" ht="15.75" x14ac:dyDescent="0.25">
      <c r="A51" s="16" t="s">
        <v>53</v>
      </c>
      <c r="B51" s="16"/>
      <c r="C51" s="16"/>
      <c r="D51" s="16"/>
      <c r="E51" s="17"/>
      <c r="F51" s="18">
        <f>SUM(F5:F21)</f>
        <v>7200000</v>
      </c>
      <c r="G51" s="18">
        <f>SUM(G5:G21)</f>
        <v>3300000</v>
      </c>
      <c r="H51" s="43">
        <f>SUM(H5:H50)</f>
        <v>4530000</v>
      </c>
      <c r="I51" s="45">
        <f>I4+F52-H51</f>
        <v>6306496</v>
      </c>
    </row>
    <row r="52" spans="1:12" ht="15.75" x14ac:dyDescent="0.25">
      <c r="A52" s="47" t="s">
        <v>54</v>
      </c>
      <c r="B52" s="48"/>
      <c r="C52" s="19"/>
      <c r="D52" s="19"/>
      <c r="E52" s="20"/>
      <c r="F52" s="49">
        <f>F51+G51</f>
        <v>10500000</v>
      </c>
      <c r="G52" s="50"/>
      <c r="H52" s="44"/>
      <c r="I52" s="46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34" workbookViewId="0">
      <selection activeCell="A53" sqref="A53"/>
    </sheetView>
  </sheetViews>
  <sheetFormatPr defaultRowHeight="15" x14ac:dyDescent="0.25"/>
  <cols>
    <col min="1" max="1" width="21.85546875" bestFit="1" customWidth="1"/>
    <col min="2" max="2" width="27.140625" bestFit="1" customWidth="1"/>
    <col min="3" max="3" width="4.85546875" bestFit="1" customWidth="1"/>
    <col min="5" max="5" width="10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39" t="s">
        <v>60</v>
      </c>
      <c r="B1" s="40"/>
      <c r="C1" s="40"/>
      <c r="D1" s="40"/>
      <c r="E1" s="40"/>
      <c r="F1" s="40"/>
      <c r="G1" s="40"/>
      <c r="H1" s="40"/>
      <c r="I1" s="41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42" t="s">
        <v>4</v>
      </c>
      <c r="G2" s="42"/>
      <c r="H2" s="38" t="s">
        <v>5</v>
      </c>
      <c r="I2" s="38" t="s">
        <v>6</v>
      </c>
    </row>
    <row r="3" spans="1:12" ht="15.75" x14ac:dyDescent="0.25">
      <c r="A3" s="1"/>
      <c r="B3" s="2"/>
      <c r="C3" s="2"/>
      <c r="D3" s="2"/>
      <c r="E3" s="35"/>
      <c r="F3" s="38" t="s">
        <v>7</v>
      </c>
      <c r="G3" s="38" t="s">
        <v>8</v>
      </c>
      <c r="H3" s="38"/>
      <c r="I3" s="38"/>
    </row>
    <row r="4" spans="1:12" ht="15.75" x14ac:dyDescent="0.25">
      <c r="A4" s="3" t="s">
        <v>61</v>
      </c>
      <c r="B4" s="3"/>
      <c r="C4" s="3"/>
      <c r="D4" s="3"/>
      <c r="E4" s="36"/>
      <c r="F4" s="4"/>
      <c r="G4" s="4"/>
      <c r="H4" s="4"/>
      <c r="I4" s="9">
        <v>6306496</v>
      </c>
    </row>
    <row r="5" spans="1:12" ht="15.75" x14ac:dyDescent="0.25">
      <c r="A5" s="5"/>
      <c r="B5" s="6"/>
      <c r="C5" s="6"/>
      <c r="D5" s="7"/>
      <c r="E5" s="37"/>
      <c r="F5" s="8"/>
      <c r="G5" s="8"/>
      <c r="H5" s="8"/>
      <c r="I5" s="9">
        <f>I4+F5+G5-H5</f>
        <v>6306496</v>
      </c>
    </row>
    <row r="6" spans="1:12" ht="15.75" x14ac:dyDescent="0.25">
      <c r="A6" s="5" t="s">
        <v>55</v>
      </c>
      <c r="B6" s="6" t="s">
        <v>18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6806496</v>
      </c>
    </row>
    <row r="7" spans="1:12" ht="15.75" x14ac:dyDescent="0.25">
      <c r="A7" s="5" t="s">
        <v>56</v>
      </c>
      <c r="B7" s="6" t="s">
        <v>57</v>
      </c>
      <c r="C7" s="6"/>
      <c r="D7" s="7"/>
      <c r="E7" s="37"/>
      <c r="F7" s="8"/>
      <c r="G7" s="8">
        <v>400000</v>
      </c>
      <c r="H7" s="8"/>
      <c r="I7" s="9">
        <f t="shared" si="0"/>
        <v>7206496</v>
      </c>
    </row>
    <row r="8" spans="1:12" ht="15.75" x14ac:dyDescent="0.25">
      <c r="A8" s="5" t="s">
        <v>58</v>
      </c>
      <c r="B8" s="6" t="s">
        <v>57</v>
      </c>
      <c r="C8" s="6"/>
      <c r="D8" s="7"/>
      <c r="E8" s="37"/>
      <c r="F8" s="8"/>
      <c r="G8" s="8">
        <v>400000</v>
      </c>
      <c r="H8" s="8"/>
      <c r="I8" s="9">
        <f t="shared" si="0"/>
        <v>7606496</v>
      </c>
    </row>
    <row r="9" spans="1:12" ht="15.75" x14ac:dyDescent="0.25">
      <c r="A9" s="5" t="s">
        <v>59</v>
      </c>
      <c r="B9" s="6" t="s">
        <v>57</v>
      </c>
      <c r="C9" s="6"/>
      <c r="D9" s="7"/>
      <c r="E9" s="37"/>
      <c r="F9" s="8">
        <v>0</v>
      </c>
      <c r="G9" s="8">
        <v>200000</v>
      </c>
      <c r="H9" s="8">
        <v>0</v>
      </c>
      <c r="I9" s="9">
        <f>I8+F9+G9-H9</f>
        <v>7806496</v>
      </c>
    </row>
    <row r="10" spans="1:12" ht="15.75" x14ac:dyDescent="0.25">
      <c r="A10" s="25" t="s">
        <v>64</v>
      </c>
      <c r="B10" s="26" t="s">
        <v>21</v>
      </c>
      <c r="C10" s="26" t="s">
        <v>30</v>
      </c>
      <c r="D10" s="26"/>
      <c r="E10" s="27">
        <v>17500</v>
      </c>
      <c r="F10" s="23"/>
      <c r="G10" s="23"/>
      <c r="H10" s="31">
        <f>D10*E10</f>
        <v>0</v>
      </c>
      <c r="I10" s="9">
        <f>I9+F10+G10-H10</f>
        <v>7806496</v>
      </c>
    </row>
    <row r="11" spans="1:12" ht="15.75" x14ac:dyDescent="0.25">
      <c r="A11" s="10"/>
      <c r="B11" s="26" t="s">
        <v>22</v>
      </c>
      <c r="C11" s="26" t="s">
        <v>30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7326496</v>
      </c>
      <c r="J11" s="11"/>
    </row>
    <row r="12" spans="1:12" ht="15.75" x14ac:dyDescent="0.25">
      <c r="A12" s="10"/>
      <c r="B12" s="26" t="s">
        <v>25</v>
      </c>
      <c r="C12" s="26" t="s">
        <v>28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7151496</v>
      </c>
    </row>
    <row r="13" spans="1:12" ht="15.75" x14ac:dyDescent="0.25">
      <c r="A13" s="10"/>
      <c r="B13" s="26" t="s">
        <v>23</v>
      </c>
      <c r="C13" s="26" t="s">
        <v>24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7081496</v>
      </c>
    </row>
    <row r="14" spans="1:12" ht="15.75" x14ac:dyDescent="0.25">
      <c r="A14" s="10"/>
      <c r="B14" s="26" t="s">
        <v>16</v>
      </c>
      <c r="C14" s="26" t="s">
        <v>31</v>
      </c>
      <c r="D14" s="26">
        <v>1</v>
      </c>
      <c r="E14" s="27">
        <v>25000</v>
      </c>
      <c r="F14" s="23"/>
      <c r="G14" s="23"/>
      <c r="H14" s="31">
        <f t="shared" si="1"/>
        <v>25000</v>
      </c>
      <c r="I14" s="9">
        <f t="shared" si="2"/>
        <v>7056496</v>
      </c>
    </row>
    <row r="15" spans="1:12" ht="15.75" x14ac:dyDescent="0.25">
      <c r="A15" s="10"/>
      <c r="B15" s="26" t="s">
        <v>27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7041496</v>
      </c>
      <c r="K15" s="12" t="s">
        <v>9</v>
      </c>
      <c r="L15" s="13">
        <f>SUM(H10:H17)</f>
        <v>800000</v>
      </c>
    </row>
    <row r="16" spans="1:12" ht="15.75" x14ac:dyDescent="0.25">
      <c r="A16" s="10"/>
      <c r="B16" s="26" t="s">
        <v>62</v>
      </c>
      <c r="C16" s="26" t="s">
        <v>32</v>
      </c>
      <c r="D16" s="26">
        <v>1</v>
      </c>
      <c r="E16" s="27">
        <v>10000</v>
      </c>
      <c r="F16" s="23"/>
      <c r="G16" s="23"/>
      <c r="H16" s="31">
        <f t="shared" si="1"/>
        <v>10000</v>
      </c>
      <c r="I16" s="9">
        <f>I15+F16+G16-H16</f>
        <v>7031496</v>
      </c>
      <c r="K16" s="12" t="s">
        <v>10</v>
      </c>
      <c r="L16" s="13">
        <f>SUM(H22:H30)</f>
        <v>1659000</v>
      </c>
    </row>
    <row r="17" spans="1:12" ht="15.75" x14ac:dyDescent="0.25">
      <c r="A17" s="10"/>
      <c r="B17" s="26" t="s">
        <v>63</v>
      </c>
      <c r="C17" s="26"/>
      <c r="D17" s="26">
        <v>1</v>
      </c>
      <c r="E17" s="27">
        <v>25000</v>
      </c>
      <c r="F17" s="23"/>
      <c r="G17" s="23"/>
      <c r="H17" s="32">
        <f t="shared" si="1"/>
        <v>25000</v>
      </c>
      <c r="I17" s="9">
        <f t="shared" si="2"/>
        <v>7006496</v>
      </c>
      <c r="K17" s="12" t="s">
        <v>11</v>
      </c>
      <c r="L17" s="13">
        <f>SUM(H32:H40)</f>
        <v>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7006496</v>
      </c>
      <c r="K18" s="12" t="s">
        <v>12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7006496</v>
      </c>
      <c r="K19" s="12" t="s">
        <v>13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7006496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7006496</v>
      </c>
      <c r="K21" s="30" t="s">
        <v>36</v>
      </c>
      <c r="L21" s="29">
        <f>L15+L16+L17+L18+L19</f>
        <v>2459000</v>
      </c>
    </row>
    <row r="22" spans="1:12" ht="15.75" x14ac:dyDescent="0.25">
      <c r="A22" s="10"/>
      <c r="B22" s="26" t="s">
        <v>17</v>
      </c>
      <c r="C22" s="26" t="s">
        <v>30</v>
      </c>
      <c r="D22" s="26">
        <v>50</v>
      </c>
      <c r="E22" s="22">
        <v>17500</v>
      </c>
      <c r="F22" s="24"/>
      <c r="G22" s="24"/>
      <c r="H22" s="32">
        <f t="shared" si="3"/>
        <v>875000</v>
      </c>
      <c r="I22" s="9">
        <f t="shared" si="2"/>
        <v>6131496</v>
      </c>
      <c r="K22" s="14"/>
      <c r="L22" s="15"/>
    </row>
    <row r="23" spans="1:12" ht="15.75" x14ac:dyDescent="0.25">
      <c r="A23" s="25" t="s">
        <v>65</v>
      </c>
      <c r="B23" s="26" t="s">
        <v>22</v>
      </c>
      <c r="C23" s="26" t="s">
        <v>30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6526496</v>
      </c>
      <c r="K23" s="14"/>
      <c r="L23" s="15"/>
    </row>
    <row r="24" spans="1:12" ht="15.75" x14ac:dyDescent="0.25">
      <c r="A24" s="10"/>
      <c r="B24" s="26" t="s">
        <v>25</v>
      </c>
      <c r="C24" s="26" t="s">
        <v>33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6351496</v>
      </c>
      <c r="K24" s="14"/>
      <c r="L24" s="15"/>
    </row>
    <row r="25" spans="1:12" ht="15.75" x14ac:dyDescent="0.25">
      <c r="A25" s="10"/>
      <c r="B25" s="26" t="s">
        <v>23</v>
      </c>
      <c r="C25" s="26" t="s">
        <v>24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6281496</v>
      </c>
      <c r="K25" s="14"/>
      <c r="L25" s="15"/>
    </row>
    <row r="26" spans="1:12" ht="15.75" x14ac:dyDescent="0.25">
      <c r="A26" s="10"/>
      <c r="B26" s="26" t="s">
        <v>26</v>
      </c>
      <c r="C26" s="26" t="s">
        <v>30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6266496</v>
      </c>
      <c r="K26" s="14"/>
      <c r="L26" s="15"/>
    </row>
    <row r="27" spans="1:12" ht="15.75" x14ac:dyDescent="0.25">
      <c r="A27" s="10"/>
      <c r="B27" s="26" t="s">
        <v>48</v>
      </c>
      <c r="C27" s="26" t="s">
        <v>34</v>
      </c>
      <c r="D27" s="26">
        <v>1</v>
      </c>
      <c r="E27" s="27">
        <v>44000</v>
      </c>
      <c r="F27" s="24"/>
      <c r="G27" s="24"/>
      <c r="H27" s="33">
        <f t="shared" si="4"/>
        <v>44000</v>
      </c>
      <c r="I27" s="9">
        <f t="shared" si="2"/>
        <v>6222496</v>
      </c>
      <c r="K27" s="14"/>
      <c r="L27" s="15"/>
    </row>
    <row r="28" spans="1:12" ht="15.75" x14ac:dyDescent="0.25">
      <c r="A28" s="10"/>
      <c r="B28" s="26"/>
      <c r="C28" s="26"/>
      <c r="D28" s="26"/>
      <c r="E28" s="27"/>
      <c r="F28" s="24"/>
      <c r="G28" s="24"/>
      <c r="H28" s="33">
        <f t="shared" si="4"/>
        <v>0</v>
      </c>
      <c r="I28" s="9">
        <f t="shared" si="2"/>
        <v>6222496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6222496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6222496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51</v>
      </c>
      <c r="B32" s="26"/>
      <c r="C32" s="26" t="s">
        <v>30</v>
      </c>
      <c r="D32" s="26"/>
      <c r="E32" s="27"/>
      <c r="F32" s="24"/>
      <c r="G32" s="24"/>
      <c r="H32" s="33">
        <f>D32*E32</f>
        <v>0</v>
      </c>
      <c r="I32" s="9">
        <f>I28+F32+G32-H32</f>
        <v>6222496</v>
      </c>
      <c r="K32" s="14"/>
      <c r="L32" s="15"/>
    </row>
    <row r="33" spans="1:12" ht="15.75" x14ac:dyDescent="0.25">
      <c r="A33" s="10"/>
      <c r="B33" s="26"/>
      <c r="C33" s="26" t="s">
        <v>30</v>
      </c>
      <c r="D33" s="26"/>
      <c r="E33" s="27"/>
      <c r="F33" s="24"/>
      <c r="G33" s="24"/>
      <c r="H33" s="33">
        <f t="shared" ref="H33:H49" si="5">D33*E33</f>
        <v>0</v>
      </c>
      <c r="I33" s="9">
        <f t="shared" si="2"/>
        <v>6222496</v>
      </c>
      <c r="K33" s="14"/>
      <c r="L33" s="15"/>
    </row>
    <row r="34" spans="1:12" ht="15.75" x14ac:dyDescent="0.25">
      <c r="A34" s="10"/>
      <c r="B34" s="26"/>
      <c r="C34" s="26" t="s">
        <v>33</v>
      </c>
      <c r="D34" s="26"/>
      <c r="E34" s="27"/>
      <c r="F34" s="24"/>
      <c r="G34" s="24"/>
      <c r="H34" s="33">
        <f t="shared" si="5"/>
        <v>0</v>
      </c>
      <c r="I34" s="9">
        <f t="shared" si="2"/>
        <v>6222496</v>
      </c>
      <c r="K34" s="14"/>
      <c r="L34" s="15"/>
    </row>
    <row r="35" spans="1:12" ht="15.75" x14ac:dyDescent="0.25">
      <c r="A35" s="10"/>
      <c r="B35" s="26"/>
      <c r="C35" s="26" t="s">
        <v>24</v>
      </c>
      <c r="D35" s="26"/>
      <c r="E35" s="27"/>
      <c r="F35" s="24"/>
      <c r="G35" s="24"/>
      <c r="H35" s="33">
        <f t="shared" si="5"/>
        <v>0</v>
      </c>
      <c r="I35" s="9">
        <f t="shared" si="2"/>
        <v>6222496</v>
      </c>
      <c r="K35" s="14"/>
      <c r="L35" s="15"/>
    </row>
    <row r="36" spans="1:12" ht="15.75" x14ac:dyDescent="0.25">
      <c r="A36" s="10"/>
      <c r="B36" s="26"/>
      <c r="C36" s="26" t="s">
        <v>30</v>
      </c>
      <c r="D36" s="26"/>
      <c r="E36" s="27"/>
      <c r="F36" s="24"/>
      <c r="G36" s="24"/>
      <c r="H36" s="33">
        <f t="shared" si="5"/>
        <v>0</v>
      </c>
      <c r="I36" s="9">
        <f t="shared" si="2"/>
        <v>6222496</v>
      </c>
      <c r="K36" s="14"/>
      <c r="L36" s="15"/>
    </row>
    <row r="37" spans="1:12" ht="15.75" x14ac:dyDescent="0.25">
      <c r="A37" s="10"/>
      <c r="B37" s="26"/>
      <c r="C37" s="26" t="s">
        <v>32</v>
      </c>
      <c r="D37" s="26"/>
      <c r="E37" s="27"/>
      <c r="F37" s="24"/>
      <c r="G37" s="24"/>
      <c r="H37" s="33">
        <f t="shared" si="5"/>
        <v>0</v>
      </c>
      <c r="I37" s="9">
        <f t="shared" si="2"/>
        <v>6222496</v>
      </c>
      <c r="K37" s="14"/>
      <c r="L37" s="15"/>
    </row>
    <row r="38" spans="1:12" ht="15.75" x14ac:dyDescent="0.25">
      <c r="A38" s="10"/>
      <c r="B38" s="26"/>
      <c r="C38" s="26" t="s">
        <v>31</v>
      </c>
      <c r="D38" s="26"/>
      <c r="E38" s="27"/>
      <c r="F38" s="24"/>
      <c r="G38" s="24"/>
      <c r="H38" s="33">
        <f t="shared" si="5"/>
        <v>0</v>
      </c>
      <c r="I38" s="9">
        <f t="shared" si="2"/>
        <v>6222496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6222496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6222496</v>
      </c>
      <c r="K40" s="14"/>
      <c r="L40" s="15"/>
    </row>
    <row r="41" spans="1:12" ht="15.75" x14ac:dyDescent="0.25">
      <c r="A41" s="25" t="s">
        <v>52</v>
      </c>
      <c r="B41" s="26"/>
      <c r="C41" s="26" t="s">
        <v>30</v>
      </c>
      <c r="D41" s="26"/>
      <c r="E41" s="26"/>
      <c r="F41" s="24"/>
      <c r="G41" s="24"/>
      <c r="H41" s="33">
        <f t="shared" si="5"/>
        <v>0</v>
      </c>
      <c r="I41" s="9">
        <f t="shared" si="2"/>
        <v>6222496</v>
      </c>
      <c r="K41" s="14"/>
      <c r="L41" s="15"/>
    </row>
    <row r="42" spans="1:12" ht="15.75" x14ac:dyDescent="0.25">
      <c r="A42" s="10"/>
      <c r="B42" s="26"/>
      <c r="C42" s="26" t="s">
        <v>30</v>
      </c>
      <c r="D42" s="26"/>
      <c r="E42" s="26"/>
      <c r="F42" s="24"/>
      <c r="G42" s="24"/>
      <c r="H42" s="33">
        <f t="shared" si="5"/>
        <v>0</v>
      </c>
      <c r="I42" s="9">
        <f t="shared" si="2"/>
        <v>6222496</v>
      </c>
      <c r="K42" s="14"/>
      <c r="L42" s="15"/>
    </row>
    <row r="43" spans="1:12" ht="15.75" x14ac:dyDescent="0.25">
      <c r="A43" s="10"/>
      <c r="B43" s="26"/>
      <c r="C43" s="26" t="s">
        <v>33</v>
      </c>
      <c r="D43" s="26"/>
      <c r="E43" s="26"/>
      <c r="F43" s="24"/>
      <c r="G43" s="24"/>
      <c r="H43" s="33">
        <f t="shared" si="5"/>
        <v>0</v>
      </c>
      <c r="I43" s="9">
        <f t="shared" si="2"/>
        <v>6222496</v>
      </c>
      <c r="K43" s="14"/>
      <c r="L43" s="15"/>
    </row>
    <row r="44" spans="1:12" ht="15.75" x14ac:dyDescent="0.25">
      <c r="A44" s="10"/>
      <c r="B44" s="26"/>
      <c r="C44" s="26" t="s">
        <v>24</v>
      </c>
      <c r="D44" s="26"/>
      <c r="E44" s="26"/>
      <c r="F44" s="24"/>
      <c r="G44" s="24"/>
      <c r="H44" s="33">
        <f t="shared" si="5"/>
        <v>0</v>
      </c>
      <c r="I44" s="9">
        <f t="shared" si="2"/>
        <v>6222496</v>
      </c>
      <c r="K44" s="14"/>
      <c r="L44" s="15"/>
    </row>
    <row r="45" spans="1:12" ht="15.75" x14ac:dyDescent="0.25">
      <c r="A45" s="10"/>
      <c r="B45" s="26"/>
      <c r="C45" s="26" t="s">
        <v>30</v>
      </c>
      <c r="D45" s="26"/>
      <c r="E45" s="26"/>
      <c r="F45" s="24"/>
      <c r="G45" s="24"/>
      <c r="H45" s="33">
        <f t="shared" si="5"/>
        <v>0</v>
      </c>
      <c r="I45" s="9">
        <f t="shared" si="2"/>
        <v>6222496</v>
      </c>
      <c r="K45" s="14"/>
      <c r="L45" s="15"/>
    </row>
    <row r="46" spans="1:12" ht="15.75" x14ac:dyDescent="0.25">
      <c r="A46" s="10"/>
      <c r="B46" s="26"/>
      <c r="C46" s="26" t="s">
        <v>35</v>
      </c>
      <c r="D46" s="26"/>
      <c r="E46" s="26"/>
      <c r="F46" s="24"/>
      <c r="G46" s="24"/>
      <c r="H46" s="33">
        <f t="shared" si="5"/>
        <v>0</v>
      </c>
      <c r="I46" s="9">
        <f t="shared" si="2"/>
        <v>6222496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6222496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6222496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6222496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6222496</v>
      </c>
      <c r="K50" s="14"/>
      <c r="L50" s="15"/>
    </row>
    <row r="51" spans="1:12" ht="15.75" x14ac:dyDescent="0.25">
      <c r="A51" s="16" t="s">
        <v>66</v>
      </c>
      <c r="B51" s="16"/>
      <c r="C51" s="16"/>
      <c r="D51" s="16"/>
      <c r="E51" s="17"/>
      <c r="F51" s="18">
        <f>SUM(F5:F21)</f>
        <v>500000</v>
      </c>
      <c r="G51" s="18">
        <f>SUM(G5:G21)</f>
        <v>1000000</v>
      </c>
      <c r="H51" s="43">
        <f>SUM(H5:H50)</f>
        <v>2459000</v>
      </c>
      <c r="I51" s="45">
        <f>I4+F52-H51</f>
        <v>5347496</v>
      </c>
    </row>
    <row r="52" spans="1:12" ht="15.75" x14ac:dyDescent="0.25">
      <c r="A52" s="47" t="s">
        <v>67</v>
      </c>
      <c r="B52" s="48"/>
      <c r="C52" s="19"/>
      <c r="D52" s="19"/>
      <c r="E52" s="20"/>
      <c r="F52" s="49">
        <f>F51+G51</f>
        <v>1500000</v>
      </c>
      <c r="G52" s="50"/>
      <c r="H52" s="44"/>
      <c r="I52" s="46"/>
    </row>
    <row r="53" spans="1:12" x14ac:dyDescent="0.25">
      <c r="E53" s="28"/>
    </row>
    <row r="54" spans="1:12" x14ac:dyDescent="0.25">
      <c r="E54" s="28"/>
    </row>
    <row r="55" spans="1:12" x14ac:dyDescent="0.25">
      <c r="E55" s="28"/>
    </row>
    <row r="56" spans="1:12" x14ac:dyDescent="0.25">
      <c r="E56" s="2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T1-25</vt:lpstr>
      <vt:lpstr>T2-25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2025-05-04T04:10:09Z</dcterms:modified>
</cp:coreProperties>
</file>