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5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6" l="1"/>
  <c r="H46" i="6"/>
  <c r="H41" i="6"/>
  <c r="H42" i="6"/>
  <c r="H43" i="6"/>
  <c r="H44" i="6"/>
  <c r="H45" i="6" s="1"/>
  <c r="G39" i="6"/>
  <c r="G40" i="6"/>
  <c r="G41" i="6"/>
  <c r="G42" i="6"/>
  <c r="G43" i="6"/>
  <c r="G44" i="6"/>
  <c r="G45" i="6"/>
  <c r="K17" i="6"/>
  <c r="G38" i="6"/>
  <c r="F47" i="6"/>
  <c r="E47" i="6"/>
  <c r="E48" i="6" s="1"/>
  <c r="G46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K16" i="6" s="1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H5" i="6"/>
  <c r="H6" i="6" s="1"/>
  <c r="H7" i="6" s="1"/>
  <c r="H8" i="6" s="1"/>
  <c r="H9" i="6" s="1"/>
  <c r="H10" i="6" s="1"/>
  <c r="H11" i="6" s="1"/>
  <c r="H5" i="5"/>
  <c r="H6" i="5" s="1"/>
  <c r="H7" i="5" s="1"/>
  <c r="H8" i="5" s="1"/>
  <c r="H9" i="5" s="1"/>
  <c r="H10" i="5" s="1"/>
  <c r="H11" i="5" s="1"/>
  <c r="H12" i="5" s="1"/>
  <c r="H13" i="5" s="1"/>
  <c r="H14" i="5" s="1"/>
  <c r="F42" i="5"/>
  <c r="E42" i="5"/>
  <c r="G41" i="5"/>
  <c r="G37" i="5"/>
  <c r="G36" i="5"/>
  <c r="G35" i="5"/>
  <c r="G34" i="5"/>
  <c r="G33" i="5"/>
  <c r="G32" i="5"/>
  <c r="K17" i="5" s="1"/>
  <c r="G31" i="5"/>
  <c r="G30" i="5"/>
  <c r="G29" i="5"/>
  <c r="G28" i="5"/>
  <c r="G27" i="5"/>
  <c r="G26" i="5"/>
  <c r="G25" i="5"/>
  <c r="G24" i="5"/>
  <c r="K16" i="5" s="1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47" i="6" l="1"/>
  <c r="H47" i="6" s="1"/>
  <c r="H12" i="6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K15" i="6"/>
  <c r="K20" i="6" s="1"/>
  <c r="H15" i="5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G42" i="5"/>
  <c r="K15" i="5"/>
  <c r="K20" i="5" s="1"/>
  <c r="E43" i="5"/>
  <c r="K17" i="4"/>
  <c r="G37" i="4"/>
  <c r="H42" i="5" l="1"/>
  <c r="F42" i="4"/>
  <c r="E42" i="4"/>
  <c r="E43" i="4" s="1"/>
  <c r="G41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K16" i="4" s="1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G42" i="4"/>
  <c r="H42" i="4" s="1"/>
  <c r="K15" i="4"/>
  <c r="K20" i="4" s="1"/>
  <c r="G35" i="3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<sst xmlns="http://schemas.openxmlformats.org/spreadsheetml/2006/main" count="238" uniqueCount="71">
  <si>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</si>
  <si>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</si>
  <si>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</si>
  <si>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</si>
  <si>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</si>
  <si>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</si>
  <si>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</si>
  <si>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</si>
  <si>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</si>
  <si>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</si>
  <si>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</si>
  <si>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</si>
  <si>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</si>
  <si>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</si>
  <si>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</si>
  <si>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</si>
  <si>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</si>
  <si>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</si>
  <si>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</si>
  <si>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</si>
  <si>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</si>
  <si>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</si>
  <si>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</si>
  <si>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</si>
  <si>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</si>
  <si>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</si>
  <si>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</si>
  <si>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</si>
  <si>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</si>
  <si>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</si>
  <si>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</si>
  <si>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</si>
  <si>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</si>
  <si>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</si>
  <si>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</si>
  <si>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</si>
  <si>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</si>
  <si>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</si>
  <si>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</si>
  <si>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</si>
  <si>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</si>
  <si>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</si>
  <si>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</si>
  <si>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</si>
  <si>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</si>
  <si>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</si>
  <si>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</si>
  <si>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</si>
  <si>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</si>
  <si>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</si>
  <si>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</si>
  <si>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</si>
  <si>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</si>
  <si>
    <t>BÁO CÁO THU CHI NỒI CHÁO HÀ TĨNH THÁNG 04/2025</t>
  </si>
  <si>
    <t>Tồn đầu tháng 4</t>
  </si>
  <si>
    <t>Đồng nghiệp USG</t>
  </si>
  <si>
    <t>Chị Hoa ̣̣̣̣̣dubai</t>
  </si>
  <si>
    <t>Tổng tháng 04/2025</t>
  </si>
  <si>
    <t>Tồn cuối tháng 04/2025</t>
  </si>
  <si>
    <t>BÁO CÁO THU CHI NỒI CHÁO HÀ TĨNH THÁNG 05/2025</t>
  </si>
  <si>
    <t>Hạt nêm</t>
  </si>
  <si>
    <t>Tổng tháng 05/2025</t>
  </si>
  <si>
    <t>Tồn cuối tháng 05/2025</t>
  </si>
  <si>
    <t>BÁO CÁO THU CHI NỒI CHÁO HÀ TĨNH THÁNG 06/2025</t>
  </si>
  <si>
    <t>Tồn đầu tháng 6</t>
  </si>
  <si>
    <t>Quán cháo canh em Chút Lâm</t>
  </si>
  <si>
    <t>Em Chút Lâm</t>
  </si>
  <si>
    <t>Tuần 4</t>
  </si>
  <si>
    <t>Thịt</t>
  </si>
  <si>
    <t>Tổng tháng 06/2025</t>
  </si>
  <si>
    <t>Tồn cuối tháng 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</si>
</sst>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5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1" fillId="0" borderId="0" xfId="0" applyNumberFormat="1" applyFont="1"/>
    <xf numFmtId="165" fontId="7" fillId="4" borderId="4" xfId="1" applyNumberFormat="1" applyFont="1" applyFill="1" applyBorder="1" applyAlignment="1">
      <alignment horizontal="center" vertical="center"/>
    </xf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58" t="s">
        <v>18</v>
      </c>
      <c r="B1" s="59"/>
      <c r="C1" s="59"/>
      <c r="D1" s="59"/>
      <c r="E1" s="59"/>
      <c r="F1" s="59"/>
      <c r="G1" s="59"/>
      <c r="H1" s="60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69" t="s">
        <v>4</v>
      </c>
      <c r="F2" s="70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61">
        <f>SUM(G5:G28)</f>
        <v>2636000</v>
      </c>
      <c r="H29" s="63">
        <f>H4+E30-G29</f>
        <v>20260122</v>
      </c>
    </row>
    <row r="30" spans="1:11" ht="15.75" x14ac:dyDescent="0.25">
      <c r="A30" s="65" t="s">
        <v>34</v>
      </c>
      <c r="B30" s="66"/>
      <c r="C30" s="44"/>
      <c r="D30" s="45"/>
      <c r="E30" s="67">
        <f>E29+F29</f>
        <v>5000000</v>
      </c>
      <c r="F30" s="68"/>
      <c r="G30" s="62"/>
      <c r="H30" s="64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58" t="s">
        <v>35</v>
      </c>
      <c r="B1" s="59"/>
      <c r="C1" s="59"/>
      <c r="D1" s="59"/>
      <c r="E1" s="59"/>
      <c r="F1" s="59"/>
      <c r="G1" s="59"/>
      <c r="H1" s="60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69" t="s">
        <v>4</v>
      </c>
      <c r="F2" s="70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61">
        <f>SUM(G5:G28)</f>
        <v>960000</v>
      </c>
      <c r="H29" s="63">
        <f>H4+E30-G29</f>
        <v>21300122</v>
      </c>
      <c r="I29"/>
      <c r="J29"/>
      <c r="K29"/>
    </row>
    <row r="30" spans="1:11" ht="15.75" x14ac:dyDescent="0.25">
      <c r="A30" s="65" t="s">
        <v>43</v>
      </c>
      <c r="B30" s="66"/>
      <c r="C30" s="44"/>
      <c r="D30" s="45"/>
      <c r="E30" s="67">
        <f>E29+F29</f>
        <v>2000000</v>
      </c>
      <c r="F30" s="68"/>
      <c r="G30" s="62"/>
      <c r="H30" s="64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sqref="A1:K46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71" t="s">
        <v>36</v>
      </c>
      <c r="B1" s="71"/>
      <c r="C1" s="71"/>
      <c r="D1" s="71"/>
      <c r="E1" s="71"/>
      <c r="F1" s="71"/>
      <c r="G1" s="71"/>
      <c r="H1" s="71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56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72">
        <f>SUM(G10:G41)</f>
        <v>3130000</v>
      </c>
      <c r="H42" s="72">
        <f>H4+E43-G42</f>
        <v>20720122</v>
      </c>
    </row>
    <row r="43" spans="1:8" ht="15.75" x14ac:dyDescent="0.25">
      <c r="A43" s="73" t="s">
        <v>38</v>
      </c>
      <c r="B43" s="73"/>
      <c r="C43" s="23"/>
      <c r="D43" s="24"/>
      <c r="E43" s="74">
        <f>E42+F42</f>
        <v>2550000</v>
      </c>
      <c r="F43" s="74"/>
      <c r="G43" s="72"/>
      <c r="H43" s="72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2" workbookViewId="0">
      <selection sqref="A1:K45"/>
    </sheetView>
  </sheetViews>
  <sheetFormatPr defaultRowHeight="15" x14ac:dyDescent="0.25"/>
  <cols>
    <col min="1" max="1" width="23" bestFit="1" customWidth="1"/>
    <col min="2" max="2" width="15.42578125" bestFit="1" customWidth="1"/>
    <col min="3" max="3" width="9.42578125" customWidth="1"/>
    <col min="4" max="4" width="9.7109375" customWidth="1"/>
    <col min="5" max="5" width="13.5703125" bestFit="1" customWidth="1"/>
    <col min="6" max="6" width="11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1" t="s">
        <v>53</v>
      </c>
      <c r="B1" s="71"/>
      <c r="C1" s="71"/>
      <c r="D1" s="71"/>
      <c r="E1" s="71"/>
      <c r="F1" s="71"/>
      <c r="G1" s="71"/>
      <c r="H1" s="71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20720122</v>
      </c>
    </row>
    <row r="5" spans="1:11" ht="15.75" x14ac:dyDescent="0.25">
      <c r="A5" s="21">
        <v>45748</v>
      </c>
      <c r="B5" s="8" t="s">
        <v>55</v>
      </c>
      <c r="C5" s="15"/>
      <c r="D5" s="16"/>
      <c r="E5" s="17">
        <v>1000000</v>
      </c>
      <c r="F5" s="17"/>
      <c r="G5" s="17"/>
      <c r="H5" s="54">
        <f>H4+E5+F5-G5</f>
        <v>21720122</v>
      </c>
    </row>
    <row r="6" spans="1:11" ht="15.75" x14ac:dyDescent="0.25">
      <c r="A6" s="21">
        <v>45756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22220122</v>
      </c>
    </row>
    <row r="7" spans="1:11" ht="15.75" x14ac:dyDescent="0.25">
      <c r="A7" s="21">
        <v>45760</v>
      </c>
      <c r="B7" s="8" t="s">
        <v>44</v>
      </c>
      <c r="C7" s="15"/>
      <c r="D7" s="16"/>
      <c r="E7" s="17"/>
      <c r="F7" s="17">
        <v>200000</v>
      </c>
      <c r="G7" s="17"/>
      <c r="H7" s="54">
        <f t="shared" si="0"/>
        <v>22420122</v>
      </c>
    </row>
    <row r="8" spans="1:11" ht="15.75" x14ac:dyDescent="0.25">
      <c r="A8" s="21">
        <v>45775</v>
      </c>
      <c r="B8" s="8" t="s">
        <v>47</v>
      </c>
      <c r="C8" s="15"/>
      <c r="D8" s="16"/>
      <c r="E8" s="17">
        <v>300000</v>
      </c>
      <c r="F8" s="17"/>
      <c r="G8" s="17"/>
      <c r="H8" s="54">
        <f t="shared" si="0"/>
        <v>22720122</v>
      </c>
    </row>
    <row r="9" spans="1:11" ht="15.75" x14ac:dyDescent="0.25">
      <c r="A9" s="21"/>
      <c r="B9" s="8" t="s">
        <v>56</v>
      </c>
      <c r="C9" s="15"/>
      <c r="D9" s="16"/>
      <c r="E9" s="17">
        <v>1500000</v>
      </c>
      <c r="F9" s="17"/>
      <c r="G9" s="17"/>
      <c r="H9" s="54">
        <f t="shared" si="0"/>
        <v>24220122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24220122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24220122</v>
      </c>
    </row>
    <row r="12" spans="1:11" ht="15.75" x14ac:dyDescent="0.25">
      <c r="A12" s="22">
        <v>45760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23470122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23278122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23198122</v>
      </c>
    </row>
    <row r="15" spans="1:11" ht="15.75" x14ac:dyDescent="0.25">
      <c r="A15" s="22"/>
      <c r="B15" s="5" t="s">
        <v>13</v>
      </c>
      <c r="C15" s="5">
        <v>6</v>
      </c>
      <c r="D15" s="53">
        <v>14000</v>
      </c>
      <c r="E15" s="17"/>
      <c r="F15" s="17"/>
      <c r="G15" s="17">
        <f t="shared" si="1"/>
        <v>84000</v>
      </c>
      <c r="H15" s="54">
        <f t="shared" si="0"/>
        <v>23114122</v>
      </c>
      <c r="J15" s="1" t="s">
        <v>16</v>
      </c>
      <c r="K15" s="2">
        <f>SUM(G10:G23)</f>
        <v>1556000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23064122</v>
      </c>
      <c r="J16" s="1" t="s">
        <v>19</v>
      </c>
      <c r="K16" s="2">
        <f>SUM(G24:G29)</f>
        <v>1186000</v>
      </c>
    </row>
    <row r="17" spans="1:11" ht="15.75" x14ac:dyDescent="0.25">
      <c r="A17" s="22"/>
      <c r="B17" s="5" t="s">
        <v>22</v>
      </c>
      <c r="C17" s="5">
        <v>1</v>
      </c>
      <c r="D17" s="53">
        <v>20000</v>
      </c>
      <c r="E17" s="17"/>
      <c r="F17" s="17"/>
      <c r="G17" s="17">
        <f t="shared" si="1"/>
        <v>20000</v>
      </c>
      <c r="H17" s="54">
        <f t="shared" si="0"/>
        <v>23044122</v>
      </c>
      <c r="J17" s="1" t="s">
        <v>20</v>
      </c>
      <c r="K17" s="2">
        <f>SUM(G30:G37)</f>
        <v>1137000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22684122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22674122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22664122</v>
      </c>
      <c r="J20" s="7" t="s">
        <v>14</v>
      </c>
      <c r="K20" s="56">
        <f>SUM(K15:K19)</f>
        <v>3879000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22664122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22664122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22664122</v>
      </c>
    </row>
    <row r="24" spans="1:11" ht="15.75" x14ac:dyDescent="0.25">
      <c r="A24" s="21">
        <v>45767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21914122</v>
      </c>
    </row>
    <row r="25" spans="1:11" ht="15.75" x14ac:dyDescent="0.25">
      <c r="A25" s="22"/>
      <c r="B25" s="5" t="s">
        <v>9</v>
      </c>
      <c r="C25" s="5">
        <v>12</v>
      </c>
      <c r="D25" s="53">
        <v>16000</v>
      </c>
      <c r="E25" s="17"/>
      <c r="F25" s="17"/>
      <c r="G25" s="17">
        <f t="shared" si="1"/>
        <v>192000</v>
      </c>
      <c r="H25" s="54">
        <f t="shared" si="0"/>
        <v>21722122</v>
      </c>
    </row>
    <row r="26" spans="1:11" ht="15.75" x14ac:dyDescent="0.25">
      <c r="A26" s="22"/>
      <c r="B26" s="5" t="s">
        <v>12</v>
      </c>
      <c r="C26" s="5">
        <v>4</v>
      </c>
      <c r="D26" s="53">
        <v>20000</v>
      </c>
      <c r="E26" s="17"/>
      <c r="F26" s="17"/>
      <c r="G26" s="17">
        <f t="shared" si="1"/>
        <v>80000</v>
      </c>
      <c r="H26" s="54">
        <f t="shared" si="0"/>
        <v>21642122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21558122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21508122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21478122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21478122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21478122</v>
      </c>
    </row>
    <row r="32" spans="1:11" ht="15.75" x14ac:dyDescent="0.25">
      <c r="A32" s="22">
        <v>45774</v>
      </c>
      <c r="B32" s="5" t="s">
        <v>11</v>
      </c>
      <c r="C32" s="5">
        <v>6</v>
      </c>
      <c r="D32" s="53">
        <v>120000</v>
      </c>
      <c r="E32" s="17"/>
      <c r="F32" s="17"/>
      <c r="G32" s="17">
        <f t="shared" si="1"/>
        <v>720000</v>
      </c>
      <c r="H32" s="54">
        <f t="shared" si="0"/>
        <v>20758122</v>
      </c>
    </row>
    <row r="33" spans="1:8" ht="15.75" x14ac:dyDescent="0.25">
      <c r="A33" s="22"/>
      <c r="B33" s="5" t="s">
        <v>9</v>
      </c>
      <c r="C33" s="5">
        <v>12</v>
      </c>
      <c r="D33" s="53">
        <v>16000</v>
      </c>
      <c r="E33" s="17"/>
      <c r="F33" s="17"/>
      <c r="G33" s="17">
        <f t="shared" si="1"/>
        <v>192000</v>
      </c>
      <c r="H33" s="54">
        <f t="shared" si="0"/>
        <v>20566122</v>
      </c>
    </row>
    <row r="34" spans="1:8" ht="15.75" x14ac:dyDescent="0.25">
      <c r="A34" s="22"/>
      <c r="B34" s="5" t="s">
        <v>12</v>
      </c>
      <c r="C34" s="5">
        <v>4</v>
      </c>
      <c r="D34" s="53">
        <v>20000</v>
      </c>
      <c r="E34" s="17"/>
      <c r="F34" s="17"/>
      <c r="G34" s="17">
        <f t="shared" si="1"/>
        <v>80000</v>
      </c>
      <c r="H34" s="54">
        <f t="shared" si="0"/>
        <v>20486122</v>
      </c>
    </row>
    <row r="35" spans="1:8" ht="15.75" x14ac:dyDescent="0.25">
      <c r="A35" s="22"/>
      <c r="B35" s="5" t="s">
        <v>13</v>
      </c>
      <c r="C35" s="5">
        <v>5</v>
      </c>
      <c r="D35" s="53">
        <v>15000</v>
      </c>
      <c r="E35" s="52"/>
      <c r="F35" s="17"/>
      <c r="G35" s="17">
        <f t="shared" si="1"/>
        <v>75000</v>
      </c>
      <c r="H35" s="54">
        <f t="shared" si="0"/>
        <v>20411122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20361122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20341122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20341122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20341122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20341122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20341122</v>
      </c>
    </row>
    <row r="42" spans="1:8" ht="15.75" x14ac:dyDescent="0.25">
      <c r="A42" s="55" t="s">
        <v>57</v>
      </c>
      <c r="B42" s="9"/>
      <c r="C42" s="9"/>
      <c r="D42" s="11"/>
      <c r="E42" s="18">
        <f>SUM(E5:E41)</f>
        <v>3300000</v>
      </c>
      <c r="F42" s="18">
        <f>SUM(F5:F41)</f>
        <v>200000</v>
      </c>
      <c r="G42" s="72">
        <f>SUM(G10:G41)</f>
        <v>3879000</v>
      </c>
      <c r="H42" s="72">
        <f>H4+E43-G42</f>
        <v>20341122</v>
      </c>
    </row>
    <row r="43" spans="1:8" ht="15.75" x14ac:dyDescent="0.25">
      <c r="A43" s="73" t="s">
        <v>58</v>
      </c>
      <c r="B43" s="73"/>
      <c r="C43" s="55"/>
      <c r="D43" s="24"/>
      <c r="E43" s="74">
        <f>E42+F42</f>
        <v>3500000</v>
      </c>
      <c r="F43" s="74"/>
      <c r="G43" s="72"/>
      <c r="H43" s="72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J39" sqref="J39"/>
    </sheetView>
  </sheetViews>
  <sheetFormatPr defaultRowHeight="15" x14ac:dyDescent="0.25"/>
  <cols>
    <col min="1" max="1" width="19.85546875" customWidth="1"/>
    <col min="2" max="2" width="17.42578125" bestFit="1" customWidth="1"/>
    <col min="3" max="3" width="12.28515625" customWidth="1"/>
    <col min="4" max="4" width="12.7109375" customWidth="1"/>
    <col min="5" max="5" width="14.28515625" customWidth="1"/>
    <col min="6" max="6" width="11.7109375" customWidth="1"/>
    <col min="7" max="7" width="13.85546875" customWidth="1"/>
    <col min="8" max="8" width="15.7109375" customWidth="1"/>
    <col min="11" max="11" width="12.28515625" customWidth="1"/>
  </cols>
  <sheetData>
    <row r="1" spans="1:11" ht="15.75" x14ac:dyDescent="0.25">
      <c r="A1" s="71" t="s">
        <v>59</v>
      </c>
      <c r="B1" s="71"/>
      <c r="C1" s="71"/>
      <c r="D1" s="71"/>
      <c r="E1" s="71"/>
      <c r="F1" s="71"/>
      <c r="G1" s="71"/>
      <c r="H1" s="71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20341122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20341122</v>
      </c>
    </row>
    <row r="6" spans="1:11" ht="15.75" x14ac:dyDescent="0.25">
      <c r="A6" s="21">
        <v>45783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20841122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si="0"/>
        <v>20841122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20841122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20841122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20841122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20841122</v>
      </c>
    </row>
    <row r="12" spans="1:11" ht="15.75" x14ac:dyDescent="0.25">
      <c r="A12" s="22">
        <v>45795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20091122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19899122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19819122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1"/>
        <v>90000</v>
      </c>
      <c r="H15" s="54">
        <f t="shared" si="0"/>
        <v>19729122</v>
      </c>
      <c r="J15" s="1" t="s">
        <v>16</v>
      </c>
      <c r="K15" s="2">
        <f>SUM(G10:G23)</f>
        <v>1672000</v>
      </c>
    </row>
    <row r="16" spans="1:11" ht="15.75" x14ac:dyDescent="0.25">
      <c r="A16" s="22"/>
      <c r="B16" s="5" t="s">
        <v>21</v>
      </c>
      <c r="C16" s="5">
        <v>1</v>
      </c>
      <c r="D16" s="53">
        <v>40000</v>
      </c>
      <c r="E16" s="17"/>
      <c r="F16" s="17"/>
      <c r="G16" s="17">
        <f t="shared" si="1"/>
        <v>40000</v>
      </c>
      <c r="H16" s="54">
        <f t="shared" si="0"/>
        <v>19689122</v>
      </c>
      <c r="J16" s="1" t="s">
        <v>19</v>
      </c>
      <c r="K16" s="2">
        <f>SUM(G24:G29)</f>
        <v>0</v>
      </c>
    </row>
    <row r="17" spans="1:11" ht="15.75" x14ac:dyDescent="0.25">
      <c r="A17" s="22"/>
      <c r="B17" s="5" t="s">
        <v>60</v>
      </c>
      <c r="C17" s="5">
        <v>1</v>
      </c>
      <c r="D17" s="53">
        <v>60000</v>
      </c>
      <c r="E17" s="17"/>
      <c r="F17" s="17"/>
      <c r="G17" s="17">
        <f t="shared" si="1"/>
        <v>60000</v>
      </c>
      <c r="H17" s="54">
        <f t="shared" si="0"/>
        <v>19629122</v>
      </c>
      <c r="J17" s="1" t="s">
        <v>20</v>
      </c>
      <c r="K17" s="2">
        <f>SUM(G30:G37)</f>
        <v>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19269122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19259122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19249122</v>
      </c>
      <c r="J20" s="7" t="s">
        <v>14</v>
      </c>
      <c r="K20" s="56">
        <f>SUM(K15:K19)</f>
        <v>1672000</v>
      </c>
    </row>
    <row r="21" spans="1:11" ht="15.75" x14ac:dyDescent="0.25">
      <c r="A21" s="22"/>
      <c r="B21" s="5" t="s">
        <v>48</v>
      </c>
      <c r="C21" s="5">
        <v>1</v>
      </c>
      <c r="D21" s="53">
        <v>60000</v>
      </c>
      <c r="E21" s="17"/>
      <c r="F21" s="17"/>
      <c r="G21" s="17">
        <f t="shared" si="1"/>
        <v>60000</v>
      </c>
      <c r="H21" s="54">
        <f t="shared" si="0"/>
        <v>19189122</v>
      </c>
    </row>
    <row r="22" spans="1:11" ht="15.75" x14ac:dyDescent="0.25">
      <c r="A22" s="22"/>
      <c r="B22" s="5" t="s">
        <v>10</v>
      </c>
      <c r="C22" s="5">
        <v>1</v>
      </c>
      <c r="D22" s="53">
        <v>20000</v>
      </c>
      <c r="E22" s="17"/>
      <c r="F22" s="17"/>
      <c r="G22" s="17">
        <f t="shared" si="1"/>
        <v>20000</v>
      </c>
      <c r="H22" s="54">
        <f t="shared" si="0"/>
        <v>19169122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19169122</v>
      </c>
    </row>
    <row r="24" spans="1:11" ht="15.75" x14ac:dyDescent="0.25">
      <c r="A24" s="21"/>
      <c r="B24" s="5"/>
      <c r="C24" s="5"/>
      <c r="D24" s="53"/>
      <c r="E24" s="17"/>
      <c r="F24" s="17"/>
      <c r="G24" s="17">
        <f t="shared" si="1"/>
        <v>0</v>
      </c>
      <c r="H24" s="54">
        <f t="shared" si="0"/>
        <v>19169122</v>
      </c>
    </row>
    <row r="25" spans="1:11" ht="15.75" x14ac:dyDescent="0.25">
      <c r="A25" s="22"/>
      <c r="B25" s="5"/>
      <c r="C25" s="5"/>
      <c r="D25" s="53"/>
      <c r="E25" s="17"/>
      <c r="F25" s="17"/>
      <c r="G25" s="17">
        <f t="shared" si="1"/>
        <v>0</v>
      </c>
      <c r="H25" s="54">
        <f t="shared" si="0"/>
        <v>19169122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1"/>
        <v>0</v>
      </c>
      <c r="H26" s="54">
        <f t="shared" si="0"/>
        <v>19169122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1"/>
        <v>0</v>
      </c>
      <c r="H27" s="54">
        <f t="shared" si="0"/>
        <v>19169122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1"/>
        <v>0</v>
      </c>
      <c r="H28" s="54">
        <f t="shared" si="0"/>
        <v>19169122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19169122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19169122</v>
      </c>
    </row>
    <row r="31" spans="1:11" ht="15.75" x14ac:dyDescent="0.25">
      <c r="A31" s="22"/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19169122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1"/>
        <v>0</v>
      </c>
      <c r="H32" s="54">
        <f t="shared" si="0"/>
        <v>19169122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19169122</v>
      </c>
    </row>
    <row r="34" spans="1:8" ht="15.75" x14ac:dyDescent="0.25">
      <c r="A34" s="22"/>
      <c r="B34" s="5"/>
      <c r="C34" s="5"/>
      <c r="D34" s="53"/>
      <c r="E34" s="17"/>
      <c r="F34" s="17"/>
      <c r="G34" s="17">
        <f t="shared" si="1"/>
        <v>0</v>
      </c>
      <c r="H34" s="54">
        <f t="shared" si="0"/>
        <v>19169122</v>
      </c>
    </row>
    <row r="35" spans="1:8" ht="15.75" x14ac:dyDescent="0.25">
      <c r="A35" s="22"/>
      <c r="B35" s="5"/>
      <c r="C35" s="5"/>
      <c r="D35" s="53"/>
      <c r="E35" s="52"/>
      <c r="F35" s="17"/>
      <c r="G35" s="17">
        <f t="shared" si="1"/>
        <v>0</v>
      </c>
      <c r="H35" s="54">
        <f t="shared" si="0"/>
        <v>19169122</v>
      </c>
    </row>
    <row r="36" spans="1:8" ht="15.75" x14ac:dyDescent="0.25">
      <c r="A36" s="21"/>
      <c r="B36" s="5"/>
      <c r="C36" s="5"/>
      <c r="D36" s="53"/>
      <c r="E36" s="17"/>
      <c r="F36" s="17"/>
      <c r="G36" s="17">
        <f t="shared" si="1"/>
        <v>0</v>
      </c>
      <c r="H36" s="54">
        <f t="shared" si="0"/>
        <v>19169122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19169122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19169122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19169122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19169122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19169122</v>
      </c>
    </row>
    <row r="42" spans="1:8" ht="15.75" x14ac:dyDescent="0.25">
      <c r="A42" s="57" t="s">
        <v>61</v>
      </c>
      <c r="B42" s="9"/>
      <c r="C42" s="9"/>
      <c r="D42" s="11"/>
      <c r="E42" s="18">
        <f>SUM(E5:E41)</f>
        <v>500000</v>
      </c>
      <c r="F42" s="18">
        <f>SUM(F5:F41)</f>
        <v>0</v>
      </c>
      <c r="G42" s="72">
        <f>SUM(G10:G41)</f>
        <v>1672000</v>
      </c>
      <c r="H42" s="72">
        <f>H4+E43-G42</f>
        <v>19169122</v>
      </c>
    </row>
    <row r="43" spans="1:8" ht="15.75" x14ac:dyDescent="0.25">
      <c r="A43" s="73" t="s">
        <v>62</v>
      </c>
      <c r="B43" s="73"/>
      <c r="C43" s="57"/>
      <c r="D43" s="24"/>
      <c r="E43" s="74">
        <f>E42+F42</f>
        <v>500000</v>
      </c>
      <c r="F43" s="74"/>
      <c r="G43" s="72"/>
      <c r="H43" s="72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workbookViewId="0">
      <selection activeCell="G53" sqref="G53"/>
    </sheetView>
  </sheetViews>
  <sheetFormatPr defaultRowHeight="15" x14ac:dyDescent="0.25"/>
  <cols>
    <col min="1" max="1" width="23" bestFit="1" customWidth="1"/>
    <col min="2" max="2" width="22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1" t="s">
        <v>63</v>
      </c>
      <c r="B1" s="71"/>
      <c r="C1" s="71"/>
      <c r="D1" s="71"/>
      <c r="E1" s="71"/>
      <c r="F1" s="71"/>
      <c r="G1" s="71"/>
      <c r="H1" s="71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64</v>
      </c>
      <c r="B4" s="50"/>
      <c r="C4" s="50"/>
      <c r="D4" s="51"/>
      <c r="E4" s="50"/>
      <c r="F4" s="50"/>
      <c r="G4" s="50"/>
      <c r="H4" s="14">
        <v>19169122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19169122</v>
      </c>
    </row>
    <row r="6" spans="1:11" ht="15.75" x14ac:dyDescent="0.25">
      <c r="A6" s="21">
        <v>45817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6" si="0">H5+E6+F6-G6</f>
        <v>19669122</v>
      </c>
    </row>
    <row r="7" spans="1:11" ht="15.75" x14ac:dyDescent="0.25">
      <c r="A7" s="21">
        <v>45831</v>
      </c>
      <c r="B7" s="8" t="s">
        <v>65</v>
      </c>
      <c r="C7" s="15"/>
      <c r="D7" s="16"/>
      <c r="E7" s="17"/>
      <c r="F7" s="17">
        <v>1000000</v>
      </c>
      <c r="G7" s="17"/>
      <c r="H7" s="54">
        <f t="shared" si="0"/>
        <v>20669122</v>
      </c>
    </row>
    <row r="8" spans="1:11" ht="15.75" x14ac:dyDescent="0.25">
      <c r="A8" s="21"/>
      <c r="B8" s="8" t="s">
        <v>66</v>
      </c>
      <c r="C8" s="15"/>
      <c r="D8" s="16"/>
      <c r="E8" s="17">
        <v>600000</v>
      </c>
      <c r="F8" s="17"/>
      <c r="G8" s="17"/>
      <c r="H8" s="54">
        <f t="shared" si="0"/>
        <v>21269122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21269122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21269122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6" si="1">C11*D11</f>
        <v>0</v>
      </c>
      <c r="H11" s="54">
        <f t="shared" si="0"/>
        <v>21269122</v>
      </c>
    </row>
    <row r="12" spans="1:11" ht="15.75" x14ac:dyDescent="0.25">
      <c r="A12" s="22">
        <v>45809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20519122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20327122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20247122</v>
      </c>
    </row>
    <row r="15" spans="1:11" ht="15.75" x14ac:dyDescent="0.25">
      <c r="A15" s="22"/>
      <c r="B15" s="5" t="s">
        <v>13</v>
      </c>
      <c r="C15" s="5"/>
      <c r="D15" s="53">
        <v>0</v>
      </c>
      <c r="E15" s="17"/>
      <c r="F15" s="17"/>
      <c r="G15" s="17">
        <f t="shared" si="1"/>
        <v>0</v>
      </c>
      <c r="H15" s="54">
        <f t="shared" si="0"/>
        <v>20247122</v>
      </c>
      <c r="J15" s="1" t="s">
        <v>16</v>
      </c>
      <c r="K15" s="2">
        <f>SUM(G10:G23)</f>
        <v>1082000</v>
      </c>
    </row>
    <row r="16" spans="1:11" ht="15.75" x14ac:dyDescent="0.25">
      <c r="A16" s="22"/>
      <c r="B16" s="5" t="s">
        <v>21</v>
      </c>
      <c r="C16" s="5">
        <v>1</v>
      </c>
      <c r="D16" s="53">
        <v>60000</v>
      </c>
      <c r="E16" s="17"/>
      <c r="F16" s="17"/>
      <c r="G16" s="17">
        <f t="shared" si="1"/>
        <v>60000</v>
      </c>
      <c r="H16" s="54">
        <f t="shared" si="0"/>
        <v>20187122</v>
      </c>
      <c r="J16" s="1" t="s">
        <v>19</v>
      </c>
      <c r="K16" s="2">
        <f>SUM(G24:G29)</f>
        <v>1098000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1"/>
        <v>0</v>
      </c>
      <c r="H17" s="54">
        <f t="shared" si="0"/>
        <v>20187122</v>
      </c>
      <c r="J17" s="1" t="s">
        <v>20</v>
      </c>
      <c r="K17" s="2">
        <f>SUM(G30:G38)</f>
        <v>1446000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20187122</v>
      </c>
      <c r="J18" s="1" t="s">
        <v>17</v>
      </c>
      <c r="K18" s="2">
        <f>SUM(G42:G45)</f>
        <v>1066000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20187122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20187122</v>
      </c>
      <c r="J20" s="7" t="s">
        <v>14</v>
      </c>
      <c r="K20" s="56">
        <f>SUM(K15:K19)</f>
        <v>4692000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20187122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20187122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20187122</v>
      </c>
    </row>
    <row r="24" spans="1:11" ht="15.75" x14ac:dyDescent="0.25">
      <c r="A24" s="21">
        <v>45816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19437122</v>
      </c>
    </row>
    <row r="25" spans="1:11" ht="15.75" x14ac:dyDescent="0.25">
      <c r="A25" s="22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19239122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19179122</v>
      </c>
    </row>
    <row r="27" spans="1:11" ht="15.75" x14ac:dyDescent="0.25">
      <c r="A27" s="22"/>
      <c r="B27" s="5" t="s">
        <v>13</v>
      </c>
      <c r="C27" s="5"/>
      <c r="D27" s="53"/>
      <c r="E27" s="17"/>
      <c r="F27" s="17"/>
      <c r="G27" s="17">
        <f t="shared" si="1"/>
        <v>0</v>
      </c>
      <c r="H27" s="54">
        <f t="shared" si="0"/>
        <v>19179122</v>
      </c>
    </row>
    <row r="28" spans="1:11" ht="15.75" x14ac:dyDescent="0.25">
      <c r="A28" s="22"/>
      <c r="B28" s="5" t="s">
        <v>15</v>
      </c>
      <c r="C28" s="5">
        <v>1</v>
      </c>
      <c r="D28" s="53">
        <v>60000</v>
      </c>
      <c r="E28" s="17"/>
      <c r="F28" s="17"/>
      <c r="G28" s="17">
        <f t="shared" si="1"/>
        <v>60000</v>
      </c>
      <c r="H28" s="54">
        <f t="shared" si="0"/>
        <v>19119122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19089122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19089122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19089122</v>
      </c>
    </row>
    <row r="32" spans="1:11" ht="15.75" x14ac:dyDescent="0.25">
      <c r="A32" s="22">
        <v>45830</v>
      </c>
      <c r="B32" s="5" t="s">
        <v>11</v>
      </c>
      <c r="C32" s="5">
        <v>6</v>
      </c>
      <c r="D32" s="53">
        <v>125000</v>
      </c>
      <c r="E32" s="17"/>
      <c r="F32" s="17"/>
      <c r="G32" s="17">
        <f t="shared" si="1"/>
        <v>750000</v>
      </c>
      <c r="H32" s="54">
        <f t="shared" si="0"/>
        <v>18339122</v>
      </c>
    </row>
    <row r="33" spans="1:8" ht="15.75" x14ac:dyDescent="0.25">
      <c r="A33" s="22"/>
      <c r="B33" s="5" t="s">
        <v>9</v>
      </c>
      <c r="C33" s="5">
        <v>12</v>
      </c>
      <c r="D33" s="53">
        <v>16500</v>
      </c>
      <c r="E33" s="17"/>
      <c r="F33" s="17"/>
      <c r="G33" s="17">
        <f t="shared" si="1"/>
        <v>198000</v>
      </c>
      <c r="H33" s="54">
        <f t="shared" si="0"/>
        <v>18141122</v>
      </c>
    </row>
    <row r="34" spans="1:8" ht="15.75" x14ac:dyDescent="0.25">
      <c r="A34" s="22"/>
      <c r="B34" s="5" t="s">
        <v>12</v>
      </c>
      <c r="C34" s="5">
        <v>4</v>
      </c>
      <c r="D34" s="53">
        <v>17000</v>
      </c>
      <c r="E34" s="17"/>
      <c r="F34" s="17"/>
      <c r="G34" s="17">
        <f t="shared" si="1"/>
        <v>68000</v>
      </c>
      <c r="H34" s="54">
        <f t="shared" si="0"/>
        <v>18073122</v>
      </c>
    </row>
    <row r="35" spans="1:8" ht="15.75" x14ac:dyDescent="0.25">
      <c r="A35" s="22"/>
      <c r="B35" s="5" t="s">
        <v>13</v>
      </c>
      <c r="C35" s="5"/>
      <c r="D35" s="53">
        <v>15000</v>
      </c>
      <c r="E35" s="52"/>
      <c r="F35" s="17"/>
      <c r="G35" s="17">
        <f t="shared" si="1"/>
        <v>0</v>
      </c>
      <c r="H35" s="54">
        <f t="shared" si="0"/>
        <v>18073122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18023122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18003122</v>
      </c>
    </row>
    <row r="38" spans="1:8" ht="15.75" x14ac:dyDescent="0.25">
      <c r="A38" s="22"/>
      <c r="B38" s="5" t="s">
        <v>27</v>
      </c>
      <c r="C38" s="5">
        <v>1</v>
      </c>
      <c r="D38" s="53">
        <v>360000</v>
      </c>
      <c r="E38" s="17"/>
      <c r="F38" s="17"/>
      <c r="G38" s="17">
        <f t="shared" si="1"/>
        <v>360000</v>
      </c>
      <c r="H38" s="54">
        <f t="shared" si="0"/>
        <v>17643122</v>
      </c>
    </row>
    <row r="39" spans="1:8" ht="15.75" x14ac:dyDescent="0.25">
      <c r="A39" s="22"/>
      <c r="B39" s="19"/>
      <c r="C39" s="19"/>
      <c r="D39" s="20"/>
      <c r="E39" s="17"/>
      <c r="F39" s="17"/>
      <c r="G39" s="17">
        <f t="shared" si="1"/>
        <v>0</v>
      </c>
      <c r="H39" s="54">
        <f t="shared" si="0"/>
        <v>17643122</v>
      </c>
    </row>
    <row r="40" spans="1:8" ht="15.75" x14ac:dyDescent="0.25">
      <c r="A40" s="22"/>
      <c r="B40" s="19"/>
      <c r="C40" s="19"/>
      <c r="D40" s="20"/>
      <c r="E40" s="17"/>
      <c r="F40" s="17"/>
      <c r="G40" s="17">
        <f t="shared" si="1"/>
        <v>0</v>
      </c>
      <c r="H40" s="54">
        <f t="shared" si="0"/>
        <v>17643122</v>
      </c>
    </row>
    <row r="41" spans="1:8" ht="15.75" x14ac:dyDescent="0.25">
      <c r="A41" s="22" t="s">
        <v>67</v>
      </c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17643122</v>
      </c>
    </row>
    <row r="42" spans="1:8" ht="15.75" x14ac:dyDescent="0.25">
      <c r="A42" s="22">
        <v>45837</v>
      </c>
      <c r="B42" s="5" t="s">
        <v>9</v>
      </c>
      <c r="C42" s="5">
        <v>12</v>
      </c>
      <c r="D42" s="53">
        <v>16500</v>
      </c>
      <c r="E42" s="17"/>
      <c r="F42" s="17"/>
      <c r="G42" s="17">
        <f t="shared" si="1"/>
        <v>198000</v>
      </c>
      <c r="H42" s="54">
        <f t="shared" si="0"/>
        <v>17445122</v>
      </c>
    </row>
    <row r="43" spans="1:8" ht="15.75" x14ac:dyDescent="0.25">
      <c r="A43" s="22"/>
      <c r="B43" s="5" t="s">
        <v>68</v>
      </c>
      <c r="C43" s="5">
        <v>6</v>
      </c>
      <c r="D43" s="53">
        <v>125000</v>
      </c>
      <c r="E43" s="17"/>
      <c r="F43" s="17"/>
      <c r="G43" s="17">
        <f t="shared" si="1"/>
        <v>750000</v>
      </c>
      <c r="H43" s="54">
        <f t="shared" si="0"/>
        <v>16695122</v>
      </c>
    </row>
    <row r="44" spans="1:8" ht="15.75" x14ac:dyDescent="0.25">
      <c r="A44" s="22"/>
      <c r="B44" s="5" t="s">
        <v>21</v>
      </c>
      <c r="C44" s="5">
        <v>1</v>
      </c>
      <c r="D44" s="53">
        <v>50000</v>
      </c>
      <c r="E44" s="17"/>
      <c r="F44" s="17"/>
      <c r="G44" s="17">
        <f t="shared" si="1"/>
        <v>50000</v>
      </c>
      <c r="H44" s="54">
        <f t="shared" si="0"/>
        <v>16645122</v>
      </c>
    </row>
    <row r="45" spans="1:8" ht="15.75" x14ac:dyDescent="0.25">
      <c r="A45" s="22"/>
      <c r="B45" s="5" t="s">
        <v>60</v>
      </c>
      <c r="C45" s="5">
        <v>1</v>
      </c>
      <c r="D45" s="53">
        <v>68000</v>
      </c>
      <c r="E45" s="17"/>
      <c r="F45" s="17"/>
      <c r="G45" s="17">
        <f t="shared" si="1"/>
        <v>68000</v>
      </c>
      <c r="H45" s="54">
        <f t="shared" si="0"/>
        <v>16577122</v>
      </c>
    </row>
    <row r="46" spans="1:8" ht="15.75" x14ac:dyDescent="0.25">
      <c r="A46" s="22"/>
      <c r="B46" s="19"/>
      <c r="C46" s="19"/>
      <c r="D46" s="20"/>
      <c r="E46" s="17"/>
      <c r="F46" s="17"/>
      <c r="G46" s="17">
        <f t="shared" si="1"/>
        <v>0</v>
      </c>
      <c r="H46" s="54">
        <f t="shared" si="0"/>
        <v>16577122</v>
      </c>
    </row>
    <row r="47" spans="1:8" ht="15.75" x14ac:dyDescent="0.25">
      <c r="A47" s="57" t="s">
        <v>69</v>
      </c>
      <c r="B47" s="9"/>
      <c r="C47" s="9"/>
      <c r="D47" s="11"/>
      <c r="E47" s="18">
        <f>SUM(E5:E46)</f>
        <v>1100000</v>
      </c>
      <c r="F47" s="18">
        <f>SUM(F5:F46)</f>
        <v>1000000</v>
      </c>
      <c r="G47" s="72">
        <f>SUM(G10:G46)</f>
        <v>4692000</v>
      </c>
      <c r="H47" s="72">
        <f>H4+E48-G47</f>
        <v>16577122</v>
      </c>
    </row>
    <row r="48" spans="1:8" ht="15.75" x14ac:dyDescent="0.25">
      <c r="A48" s="73" t="s">
        <v>70</v>
      </c>
      <c r="B48" s="73"/>
      <c r="C48" s="57"/>
      <c r="D48" s="24"/>
      <c r="E48" s="74">
        <f>E47+F47</f>
        <v>2100000</v>
      </c>
      <c r="F48" s="74"/>
      <c r="G48" s="72"/>
      <c r="H48" s="72"/>
    </row>
  </sheetData>
  <mergeCells count="5">
    <mergeCell ref="A1:H1"/>
    <mergeCell ref="G47:G48"/>
    <mergeCell ref="H47:H48"/>
    <mergeCell ref="A48:B48"/>
    <mergeCell ref="E48:F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T1-25</vt:lpstr>
      <vt:lpstr>T2-25</vt:lpstr>
      <vt:lpstr>T3-25</vt:lpstr>
      <vt:lpstr>T4-25</vt:lpstr>
      <vt:lpstr>T5-25</vt:lpstr>
      <vt:lpstr>T6-25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2025-07-09T15:17:39Z</dcterms:modified>
</cp:coreProperties>
</file>