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7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8" l="1"/>
  <c r="H14" i="8" s="1"/>
  <c r="H15" i="8" s="1"/>
  <c r="H16" i="8" s="1"/>
  <c r="H17" i="8" s="1"/>
  <c r="H18" i="8" s="1"/>
  <c r="H7" i="8"/>
  <c r="H8" i="8" s="1"/>
  <c r="H9" i="8" s="1"/>
  <c r="H6" i="8"/>
  <c r="F50" i="8" l="1"/>
  <c r="E50" i="8"/>
  <c r="E51" i="8" s="1"/>
  <c r="G49" i="8"/>
  <c r="G48" i="8"/>
  <c r="G47" i="8"/>
  <c r="G46" i="8"/>
  <c r="K19" i="8" s="1"/>
  <c r="G45" i="8"/>
  <c r="G44" i="8"/>
  <c r="G43" i="8"/>
  <c r="G42" i="8"/>
  <c r="G41" i="8"/>
  <c r="G40" i="8"/>
  <c r="G39" i="8"/>
  <c r="G38" i="8"/>
  <c r="G37" i="8"/>
  <c r="G36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H5" i="8"/>
  <c r="H10" i="8" s="1"/>
  <c r="H11" i="8" s="1"/>
  <c r="H12" i="8" s="1"/>
  <c r="G50" i="8" l="1"/>
  <c r="H19" i="8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K17" i="8"/>
  <c r="H50" i="8"/>
  <c r="K16" i="8"/>
  <c r="F49" i="7"/>
  <c r="E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H5" i="7"/>
  <c r="H6" i="7" l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E50" i="7"/>
  <c r="K16" i="7"/>
  <c r="K15" i="7"/>
  <c r="K21" i="8"/>
  <c r="K18" i="7"/>
  <c r="G49" i="7"/>
  <c r="K18" i="6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H49" i="7" l="1"/>
  <c r="K20" i="7"/>
  <c r="G47" i="6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<sst xmlns="http://schemas.openxmlformats.org/spreadsheetml/2006/main" count="307" uniqueCount="86">
  <si>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</si>
  <si>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</si>
  <si>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</si>
  <si>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</si>
  <si>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</si>
  <si>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</si>
  <si>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</si>
  <si>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</si>
  <si>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</si>
  <si>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</si>
  <si>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</si>
  <si>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</si>
  <si>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</si>
  <si>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</si>
  <si>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</si>
  <si>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</si>
  <si>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</si>
  <si>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</si>
  <si>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</si>
  <si>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</si>
  <si>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</si>
  <si>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</si>
  <si>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</si>
  <si>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</si>
  <si>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</si>
  <si>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</si>
  <si>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</si>
  <si>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</si>
  <si>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</si>
  <si>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</si>
  <si>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</si>
  <si>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</si>
  <si>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</si>
  <si>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</si>
  <si>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</si>
  <si>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</si>
  <si>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</si>
  <si>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</si>
  <si>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</si>
  <si>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</si>
  <si>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</si>
  <si>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</si>
  <si>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</si>
  <si>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</si>
  <si>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</si>
  <si>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</si>
  <si>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</si>
  <si>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</si>
  <si>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</si>
  <si>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</si>
  <si>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</si>
  <si>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</si>
  <si>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</si>
  <si>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</si>
  <si>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</si>
  <si>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</si>
  <si>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</si>
  <si>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</si>
  <si>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</si>
  <si>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</si>
  <si>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</si>
  <si>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</si>
  <si>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</si>
  <si>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</si>
  <si>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</si>
  <si>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</si>
  <si>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</si>
  <si>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</si>
  <si>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</si>
  <si>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</si>
  <si>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</si>
  <si>
    <t>BÁO CÁO THU CHI NỒI CHÁO HÀ TĨNH THÁNG 07/2025</t>
  </si>
  <si>
    <t>Chị Hoa- Dubai</t>
  </si>
  <si>
    <t>Tồn đầu tháng 7</t>
  </si>
  <si>
    <t>Xúp</t>
  </si>
  <si>
    <t>Nước mắm việt hương</t>
  </si>
  <si>
    <t>Tổng tháng 07/2025</t>
  </si>
  <si>
    <t>Tồn cuối tháng 07/2025</t>
  </si>
  <si>
    <t xml:space="preserve">Chị Diệu Huyền </t>
  </si>
  <si>
    <t>BÁO CÁO THU CHI NỒI CHÁO HÀ TĨNH THÁNG 08/2025</t>
  </si>
  <si>
    <t>Tồn đầu tháng 8</t>
  </si>
  <si>
    <t>Chị Hoa Dubai</t>
  </si>
  <si>
    <t>27/7</t>
  </si>
  <si>
    <t>Dồng nghiệp USG</t>
  </si>
  <si>
    <t>Tổng tháng 08/2025</t>
  </si>
  <si>
    <t>Tồn cuối tháng 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</si>
</sst>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7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60" t="s">
        <v>18</v>
      </c>
      <c r="B1" s="61"/>
      <c r="C1" s="61"/>
      <c r="D1" s="61"/>
      <c r="E1" s="61"/>
      <c r="F1" s="61"/>
      <c r="G1" s="61"/>
      <c r="H1" s="62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1" t="s">
        <v>4</v>
      </c>
      <c r="F2" s="72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3">
        <f>SUM(G5:G28)</f>
        <v>2636000</v>
      </c>
      <c r="H29" s="65">
        <f>H4+E30-G29</f>
        <v>20260122</v>
      </c>
    </row>
    <row r="30" spans="1:11" ht="15.75" x14ac:dyDescent="0.25">
      <c r="A30" s="67" t="s">
        <v>34</v>
      </c>
      <c r="B30" s="68"/>
      <c r="C30" s="44"/>
      <c r="D30" s="45"/>
      <c r="E30" s="69">
        <f>E29+F29</f>
        <v>5000000</v>
      </c>
      <c r="F30" s="70"/>
      <c r="G30" s="64"/>
      <c r="H30" s="66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60" t="s">
        <v>35</v>
      </c>
      <c r="B1" s="61"/>
      <c r="C1" s="61"/>
      <c r="D1" s="61"/>
      <c r="E1" s="61"/>
      <c r="F1" s="61"/>
      <c r="G1" s="61"/>
      <c r="H1" s="62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1" t="s">
        <v>4</v>
      </c>
      <c r="F2" s="72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3">
        <f>SUM(G5:G28)</f>
        <v>960000</v>
      </c>
      <c r="H29" s="65">
        <f>H4+E30-G29</f>
        <v>21300122</v>
      </c>
      <c r="I29"/>
      <c r="J29"/>
      <c r="K29"/>
    </row>
    <row r="30" spans="1:11" ht="15.75" x14ac:dyDescent="0.25">
      <c r="A30" s="67" t="s">
        <v>43</v>
      </c>
      <c r="B30" s="68"/>
      <c r="C30" s="44"/>
      <c r="D30" s="45"/>
      <c r="E30" s="69">
        <f>E29+F29</f>
        <v>2000000</v>
      </c>
      <c r="F30" s="70"/>
      <c r="G30" s="64"/>
      <c r="H30" s="66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3" t="s">
        <v>36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4">
        <f>SUM(G10:G41)</f>
        <v>3130000</v>
      </c>
      <c r="H42" s="74">
        <f>H4+E43-G42</f>
        <v>20720122</v>
      </c>
    </row>
    <row r="43" spans="1:8" ht="15.75" x14ac:dyDescent="0.25">
      <c r="A43" s="75" t="s">
        <v>38</v>
      </c>
      <c r="B43" s="75"/>
      <c r="C43" s="23"/>
      <c r="D43" s="24"/>
      <c r="E43" s="76">
        <f>E42+F42</f>
        <v>2550000</v>
      </c>
      <c r="F43" s="76"/>
      <c r="G43" s="74"/>
      <c r="H43" s="74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3" t="s">
        <v>53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4">
        <f>SUM(G10:G41)</f>
        <v>3879000</v>
      </c>
      <c r="H42" s="74">
        <f>H4+E43-G42</f>
        <v>20341122</v>
      </c>
    </row>
    <row r="43" spans="1:8" ht="15.75" x14ac:dyDescent="0.25">
      <c r="A43" s="75" t="s">
        <v>58</v>
      </c>
      <c r="B43" s="75"/>
      <c r="C43" s="55"/>
      <c r="D43" s="24"/>
      <c r="E43" s="76">
        <f>E42+F42</f>
        <v>3500000</v>
      </c>
      <c r="F43" s="76"/>
      <c r="G43" s="74"/>
      <c r="H43" s="74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3" t="s">
        <v>59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74">
        <f>SUM(G10:G41)</f>
        <v>1672000</v>
      </c>
      <c r="H42" s="74">
        <f>H4+E43-G42</f>
        <v>19169122</v>
      </c>
    </row>
    <row r="43" spans="1:8" ht="15.75" x14ac:dyDescent="0.25">
      <c r="A43" s="75" t="s">
        <v>62</v>
      </c>
      <c r="B43" s="75"/>
      <c r="C43" s="57"/>
      <c r="D43" s="24"/>
      <c r="E43" s="76">
        <f>E42+F42</f>
        <v>500000</v>
      </c>
      <c r="F43" s="76"/>
      <c r="G43" s="74"/>
      <c r="H43" s="74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E49" sqref="E49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3" t="s">
        <v>63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74">
        <f>SUM(G10:G46)</f>
        <v>4692000</v>
      </c>
      <c r="H47" s="74">
        <f>H4+E48-G47</f>
        <v>16577122</v>
      </c>
    </row>
    <row r="48" spans="1:8" ht="15.75" x14ac:dyDescent="0.25">
      <c r="A48" s="75" t="s">
        <v>70</v>
      </c>
      <c r="B48" s="75"/>
      <c r="C48" s="57"/>
      <c r="D48" s="24"/>
      <c r="E48" s="76">
        <f>E47+F47</f>
        <v>2100000</v>
      </c>
      <c r="F48" s="76"/>
      <c r="G48" s="74"/>
      <c r="H48" s="74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37" workbookViewId="0">
      <selection activeCell="B6" sqref="B6"/>
    </sheetView>
  </sheetViews>
  <sheetFormatPr defaultRowHeight="15" x14ac:dyDescent="0.25"/>
  <cols>
    <col min="1" max="1" width="23" bestFit="1" customWidth="1"/>
    <col min="2" max="2" width="29.710937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3" t="s">
        <v>71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73</v>
      </c>
      <c r="B4" s="50"/>
      <c r="C4" s="50"/>
      <c r="D4" s="51"/>
      <c r="E4" s="50"/>
      <c r="F4" s="50"/>
      <c r="G4" s="50"/>
      <c r="H4" s="14">
        <v>16577122</v>
      </c>
    </row>
    <row r="5" spans="1:11" ht="15.75" x14ac:dyDescent="0.25">
      <c r="A5" s="21">
        <v>45843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17077122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 t="shared" ref="H6" si="0">H5+E6+F6-G6</f>
        <v>17077122</v>
      </c>
    </row>
    <row r="7" spans="1:11" ht="15.75" x14ac:dyDescent="0.25">
      <c r="A7" s="21">
        <v>45866</v>
      </c>
      <c r="B7" s="8" t="s">
        <v>66</v>
      </c>
      <c r="C7" s="15"/>
      <c r="D7" s="16"/>
      <c r="E7" s="17">
        <v>300000</v>
      </c>
      <c r="F7" s="17"/>
      <c r="G7" s="17"/>
      <c r="H7" s="54">
        <f t="shared" ref="H7:H32" si="1">H6+E7+F7-G7</f>
        <v>17377122</v>
      </c>
    </row>
    <row r="8" spans="1:11" ht="15.75" x14ac:dyDescent="0.25">
      <c r="A8" s="21"/>
      <c r="B8" s="8" t="s">
        <v>81</v>
      </c>
      <c r="C8" s="15"/>
      <c r="D8" s="16"/>
      <c r="E8" s="17">
        <v>1500000</v>
      </c>
      <c r="F8" s="17"/>
      <c r="G8" s="17"/>
      <c r="H8" s="54">
        <f t="shared" si="1"/>
        <v>18877122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1"/>
        <v>18877122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1"/>
        <v>18877122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8" si="2">C11*D11</f>
        <v>0</v>
      </c>
      <c r="H11" s="54">
        <f t="shared" si="1"/>
        <v>18877122</v>
      </c>
    </row>
    <row r="12" spans="1:11" ht="15.75" x14ac:dyDescent="0.25">
      <c r="A12" s="22">
        <v>45845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1"/>
        <v>18127122</v>
      </c>
    </row>
    <row r="13" spans="1:11" ht="15.75" x14ac:dyDescent="0.25">
      <c r="A13" s="22"/>
      <c r="B13" s="5" t="s">
        <v>9</v>
      </c>
      <c r="C13" s="5">
        <v>12</v>
      </c>
      <c r="D13" s="53">
        <v>17000</v>
      </c>
      <c r="E13" s="17"/>
      <c r="F13" s="17"/>
      <c r="G13" s="17">
        <f>C13*D13</f>
        <v>204000</v>
      </c>
      <c r="H13" s="54">
        <f t="shared" si="1"/>
        <v>17923122</v>
      </c>
    </row>
    <row r="14" spans="1:11" ht="15.75" x14ac:dyDescent="0.25">
      <c r="A14" s="22"/>
      <c r="B14" s="5" t="s">
        <v>12</v>
      </c>
      <c r="C14" s="5">
        <v>4</v>
      </c>
      <c r="D14" s="53">
        <v>14000</v>
      </c>
      <c r="E14" s="17"/>
      <c r="F14" s="17"/>
      <c r="G14" s="17">
        <f>C14*D14</f>
        <v>56000</v>
      </c>
      <c r="H14" s="54">
        <f t="shared" si="1"/>
        <v>17867122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2"/>
        <v>90000</v>
      </c>
      <c r="H15" s="54">
        <f t="shared" si="1"/>
        <v>17777122</v>
      </c>
      <c r="J15" s="1" t="s">
        <v>16</v>
      </c>
      <c r="K15" s="2">
        <f>SUM(G10:G16)</f>
        <v>1150000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2"/>
        <v>50000</v>
      </c>
      <c r="H16" s="54">
        <f t="shared" si="1"/>
        <v>17727122</v>
      </c>
      <c r="J16" s="1" t="s">
        <v>19</v>
      </c>
      <c r="K16" s="2">
        <f>SUM(G23:G32)</f>
        <v>1647000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2"/>
        <v>0</v>
      </c>
      <c r="H17" s="54">
        <f t="shared" si="1"/>
        <v>17727122</v>
      </c>
      <c r="J17" s="1" t="s">
        <v>20</v>
      </c>
      <c r="K17" s="2"/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17727122</v>
      </c>
      <c r="J18" s="1" t="s">
        <v>17</v>
      </c>
      <c r="K18" s="2">
        <f>SUM(G44:G47)</f>
        <v>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17727122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17727122</v>
      </c>
      <c r="J20" s="7" t="s">
        <v>14</v>
      </c>
      <c r="K20" s="56">
        <f>SUM(K15:K19)</f>
        <v>2797000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2"/>
        <v>0</v>
      </c>
      <c r="H21" s="54">
        <f t="shared" si="1"/>
        <v>17727122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17727122</v>
      </c>
    </row>
    <row r="23" spans="1:11" ht="15.75" x14ac:dyDescent="0.25">
      <c r="A23" s="22" t="s">
        <v>24</v>
      </c>
      <c r="B23" s="5" t="s">
        <v>11</v>
      </c>
      <c r="C23" s="5">
        <v>6</v>
      </c>
      <c r="D23" s="53">
        <v>125000</v>
      </c>
      <c r="E23" s="17"/>
      <c r="F23" s="17"/>
      <c r="G23" s="17">
        <f t="shared" si="2"/>
        <v>750000</v>
      </c>
      <c r="H23" s="54">
        <f t="shared" si="1"/>
        <v>16977122</v>
      </c>
    </row>
    <row r="24" spans="1:11" ht="15.75" x14ac:dyDescent="0.25">
      <c r="A24" s="21" t="s">
        <v>82</v>
      </c>
      <c r="B24" s="5" t="s">
        <v>9</v>
      </c>
      <c r="C24" s="5">
        <v>12</v>
      </c>
      <c r="D24" s="53">
        <v>17000</v>
      </c>
      <c r="E24" s="17"/>
      <c r="F24" s="17"/>
      <c r="G24" s="17">
        <f t="shared" si="2"/>
        <v>204000</v>
      </c>
      <c r="H24" s="54">
        <f t="shared" si="1"/>
        <v>16773122</v>
      </c>
    </row>
    <row r="25" spans="1:11" ht="15.75" x14ac:dyDescent="0.25">
      <c r="A25" s="22"/>
      <c r="B25" s="5" t="s">
        <v>12</v>
      </c>
      <c r="C25" s="5">
        <v>4</v>
      </c>
      <c r="D25" s="53">
        <v>15000</v>
      </c>
      <c r="E25" s="17"/>
      <c r="F25" s="17"/>
      <c r="G25" s="17">
        <f t="shared" si="2"/>
        <v>60000</v>
      </c>
      <c r="H25" s="54">
        <f t="shared" si="1"/>
        <v>16713122</v>
      </c>
    </row>
    <row r="26" spans="1:11" ht="15.75" x14ac:dyDescent="0.25">
      <c r="A26" s="22"/>
      <c r="B26" s="5" t="s">
        <v>13</v>
      </c>
      <c r="C26" s="5">
        <v>6</v>
      </c>
      <c r="D26" s="53">
        <v>15000</v>
      </c>
      <c r="E26" s="17"/>
      <c r="F26" s="17"/>
      <c r="G26" s="17">
        <f t="shared" si="2"/>
        <v>90000</v>
      </c>
      <c r="H26" s="54">
        <f t="shared" si="1"/>
        <v>16623122</v>
      </c>
    </row>
    <row r="27" spans="1:11" ht="15.75" x14ac:dyDescent="0.25">
      <c r="A27" s="22"/>
      <c r="B27" s="5" t="s">
        <v>15</v>
      </c>
      <c r="C27" s="5">
        <v>1</v>
      </c>
      <c r="D27" s="53">
        <v>50000</v>
      </c>
      <c r="E27" s="17"/>
      <c r="F27" s="17"/>
      <c r="G27" s="17">
        <f t="shared" si="2"/>
        <v>50000</v>
      </c>
      <c r="H27" s="54">
        <f t="shared" si="1"/>
        <v>16573122</v>
      </c>
    </row>
    <row r="28" spans="1:11" ht="15.75" x14ac:dyDescent="0.25">
      <c r="A28" s="22"/>
      <c r="B28" s="5" t="s">
        <v>27</v>
      </c>
      <c r="C28" s="5">
        <v>1</v>
      </c>
      <c r="D28" s="53">
        <v>370000</v>
      </c>
      <c r="E28" s="17"/>
      <c r="F28" s="17"/>
      <c r="G28" s="17">
        <f t="shared" si="2"/>
        <v>370000</v>
      </c>
      <c r="H28" s="54">
        <f t="shared" si="1"/>
        <v>16203122</v>
      </c>
    </row>
    <row r="29" spans="1:11" ht="15.75" x14ac:dyDescent="0.25">
      <c r="A29" s="22"/>
      <c r="B29" s="5" t="s">
        <v>74</v>
      </c>
      <c r="C29" s="5">
        <v>2</v>
      </c>
      <c r="D29" s="20">
        <v>10000</v>
      </c>
      <c r="E29" s="17"/>
      <c r="F29" s="17"/>
      <c r="G29" s="17">
        <f t="shared" si="2"/>
        <v>20000</v>
      </c>
      <c r="H29" s="54">
        <f t="shared" si="1"/>
        <v>16183122</v>
      </c>
    </row>
    <row r="30" spans="1:11" ht="15.75" x14ac:dyDescent="0.25">
      <c r="A30" s="21"/>
      <c r="B30" s="5" t="s">
        <v>75</v>
      </c>
      <c r="C30" s="5">
        <v>1</v>
      </c>
      <c r="D30" s="20">
        <v>35000</v>
      </c>
      <c r="E30" s="17"/>
      <c r="F30" s="17"/>
      <c r="G30" s="17">
        <f t="shared" si="2"/>
        <v>35000</v>
      </c>
      <c r="H30" s="54">
        <f t="shared" si="1"/>
        <v>16148122</v>
      </c>
    </row>
    <row r="31" spans="1:11" ht="15.75" x14ac:dyDescent="0.25">
      <c r="A31" s="22"/>
      <c r="B31" s="5" t="s">
        <v>60</v>
      </c>
      <c r="C31" s="5">
        <v>1</v>
      </c>
      <c r="D31" s="53">
        <v>68000</v>
      </c>
      <c r="E31" s="17"/>
      <c r="F31" s="17"/>
      <c r="G31" s="17">
        <f t="shared" si="2"/>
        <v>68000</v>
      </c>
      <c r="H31" s="54">
        <f t="shared" si="1"/>
        <v>16080122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2"/>
        <v>0</v>
      </c>
      <c r="H32" s="54">
        <f t="shared" si="1"/>
        <v>16080122</v>
      </c>
    </row>
    <row r="33" spans="1:8" ht="15.75" x14ac:dyDescent="0.25">
      <c r="A33" s="22"/>
      <c r="D33" s="53"/>
      <c r="E33" s="17"/>
      <c r="F33" s="17"/>
      <c r="G33" s="17"/>
      <c r="H33" s="54"/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B35" s="5"/>
      <c r="C35" s="5"/>
      <c r="D35" s="53"/>
      <c r="E35" s="17"/>
      <c r="F35" s="17"/>
      <c r="G35" s="17">
        <f t="shared" si="2"/>
        <v>0</v>
      </c>
      <c r="H35" s="54">
        <f>H32+E35+F35-G35</f>
        <v>16080122</v>
      </c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 t="shared" ref="H36:H48" si="3">H35+E36+F36-G36</f>
        <v>16080122</v>
      </c>
    </row>
    <row r="37" spans="1:8" ht="15.75" x14ac:dyDescent="0.25">
      <c r="A37" s="22"/>
      <c r="B37" s="5"/>
      <c r="C37" s="5"/>
      <c r="D37" s="53"/>
      <c r="E37" s="52"/>
      <c r="F37" s="17"/>
      <c r="G37" s="17">
        <f t="shared" si="2"/>
        <v>0</v>
      </c>
      <c r="H37" s="54">
        <f t="shared" si="3"/>
        <v>16080122</v>
      </c>
    </row>
    <row r="38" spans="1:8" ht="15.75" x14ac:dyDescent="0.25">
      <c r="A38" s="21"/>
      <c r="B38" s="5"/>
      <c r="C38" s="5"/>
      <c r="D38" s="53"/>
      <c r="E38" s="17"/>
      <c r="F38" s="17"/>
      <c r="G38" s="17">
        <f t="shared" si="2"/>
        <v>0</v>
      </c>
      <c r="H38" s="54">
        <f t="shared" si="3"/>
        <v>16080122</v>
      </c>
    </row>
    <row r="39" spans="1:8" ht="15.75" x14ac:dyDescent="0.25">
      <c r="A39" s="22"/>
      <c r="B39" s="5"/>
      <c r="C39" s="5"/>
      <c r="D39" s="53"/>
      <c r="E39" s="17"/>
      <c r="F39" s="17"/>
      <c r="G39" s="17">
        <f t="shared" si="2"/>
        <v>0</v>
      </c>
      <c r="H39" s="54">
        <f t="shared" si="3"/>
        <v>16080122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3"/>
        <v>16080122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2"/>
        <v>0</v>
      </c>
      <c r="H41" s="54">
        <f t="shared" si="3"/>
        <v>16080122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3"/>
        <v>16080122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3"/>
        <v>16080122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2"/>
        <v>0</v>
      </c>
      <c r="H44" s="54">
        <f t="shared" si="3"/>
        <v>16080122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3"/>
        <v>16080122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3"/>
        <v>16080122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3"/>
        <v>16080122</v>
      </c>
    </row>
    <row r="48" spans="1:8" ht="15.75" x14ac:dyDescent="0.25">
      <c r="A48" s="22"/>
      <c r="B48" s="19"/>
      <c r="C48" s="19"/>
      <c r="D48" s="20"/>
      <c r="E48" s="17"/>
      <c r="F48" s="17"/>
      <c r="G48" s="17">
        <f t="shared" si="2"/>
        <v>0</v>
      </c>
      <c r="H48" s="54">
        <f t="shared" si="3"/>
        <v>16080122</v>
      </c>
    </row>
    <row r="49" spans="1:8" ht="15.75" x14ac:dyDescent="0.25">
      <c r="A49" s="58" t="s">
        <v>76</v>
      </c>
      <c r="B49" s="9"/>
      <c r="C49" s="9"/>
      <c r="D49" s="11"/>
      <c r="E49" s="18">
        <f>SUM(E5:E48)</f>
        <v>2300000</v>
      </c>
      <c r="F49" s="18">
        <f>SUM(F5:F48)</f>
        <v>0</v>
      </c>
      <c r="G49" s="74">
        <f>SUM(G10:G48)</f>
        <v>2797000</v>
      </c>
      <c r="H49" s="74">
        <f>H4+E50-G49</f>
        <v>16080122</v>
      </c>
    </row>
    <row r="50" spans="1:8" ht="15.75" x14ac:dyDescent="0.25">
      <c r="A50" s="75" t="s">
        <v>77</v>
      </c>
      <c r="B50" s="75"/>
      <c r="C50" s="58"/>
      <c r="D50" s="24"/>
      <c r="E50" s="76">
        <f>E49+F49</f>
        <v>2300000</v>
      </c>
      <c r="F50" s="76"/>
      <c r="G50" s="74"/>
      <c r="H50" s="74"/>
    </row>
  </sheetData>
  <mergeCells count="5">
    <mergeCell ref="A1:H1"/>
    <mergeCell ref="G49:G50"/>
    <mergeCell ref="H49:H50"/>
    <mergeCell ref="A50:B50"/>
    <mergeCell ref="E50:F5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28" workbookViewId="0">
      <selection activeCell="A52" sqref="A52"/>
    </sheetView>
  </sheetViews>
  <sheetFormatPr defaultRowHeight="15" x14ac:dyDescent="0.25"/>
  <cols>
    <col min="1" max="1" width="23" bestFit="1" customWidth="1"/>
    <col min="2" max="2" width="21.1406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3" t="s">
        <v>79</v>
      </c>
      <c r="B1" s="73"/>
      <c r="C1" s="73"/>
      <c r="D1" s="73"/>
      <c r="E1" s="73"/>
      <c r="F1" s="73"/>
      <c r="G1" s="73"/>
      <c r="H1" s="73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80</v>
      </c>
      <c r="B4" s="50"/>
      <c r="C4" s="50"/>
      <c r="D4" s="51"/>
      <c r="E4" s="50"/>
      <c r="F4" s="50"/>
      <c r="G4" s="50"/>
      <c r="H4" s="14">
        <v>16080122</v>
      </c>
    </row>
    <row r="5" spans="1:11" ht="15.75" x14ac:dyDescent="0.25">
      <c r="A5" s="21">
        <v>45874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16580122</v>
      </c>
    </row>
    <row r="6" spans="1:11" ht="15.75" x14ac:dyDescent="0.25">
      <c r="A6" s="21"/>
      <c r="B6" s="8" t="s">
        <v>83</v>
      </c>
      <c r="C6" s="15"/>
      <c r="D6" s="16"/>
      <c r="E6" s="17">
        <v>1000000</v>
      </c>
      <c r="F6" s="17"/>
      <c r="G6" s="17"/>
      <c r="H6" s="54">
        <f>H5+E6+F6-G6</f>
        <v>17580122</v>
      </c>
    </row>
    <row r="7" spans="1:11" ht="15.75" x14ac:dyDescent="0.25">
      <c r="A7" s="21">
        <v>45897</v>
      </c>
      <c r="B7" s="8" t="s">
        <v>72</v>
      </c>
      <c r="C7" s="15"/>
      <c r="D7" s="16"/>
      <c r="E7" s="17">
        <v>1500000</v>
      </c>
      <c r="F7" s="17"/>
      <c r="G7" s="17"/>
      <c r="H7" s="54">
        <f t="shared" ref="H7:H9" si="0">H6+E7+F7-G7</f>
        <v>19080122</v>
      </c>
    </row>
    <row r="8" spans="1:11" ht="15.75" x14ac:dyDescent="0.25">
      <c r="A8" s="21"/>
      <c r="B8" s="8" t="s">
        <v>66</v>
      </c>
      <c r="C8" s="15"/>
      <c r="D8" s="16"/>
      <c r="E8" s="17">
        <v>300000</v>
      </c>
      <c r="F8" s="17"/>
      <c r="G8" s="17"/>
      <c r="H8" s="54">
        <f t="shared" si="0"/>
        <v>19380122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19380122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ref="H8:H49" si="1">H9+E10+F10-G10</f>
        <v>19380122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1"/>
        <v>19380122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2">C12*D12</f>
        <v>0</v>
      </c>
      <c r="H12" s="54">
        <f t="shared" si="1"/>
        <v>19380122</v>
      </c>
    </row>
    <row r="13" spans="1:11" ht="15.75" x14ac:dyDescent="0.25">
      <c r="A13" s="22">
        <v>45872</v>
      </c>
      <c r="B13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1"/>
        <v>18660122</v>
      </c>
    </row>
    <row r="14" spans="1:11" ht="15.75" x14ac:dyDescent="0.25">
      <c r="A14" s="22"/>
      <c r="B14" t="s">
        <v>9</v>
      </c>
      <c r="C14" s="5">
        <v>12</v>
      </c>
      <c r="D14" s="53">
        <v>17000</v>
      </c>
      <c r="E14" s="17"/>
      <c r="F14" s="17"/>
      <c r="G14" s="17">
        <f>C14*D14</f>
        <v>204000</v>
      </c>
      <c r="H14" s="54">
        <f t="shared" si="1"/>
        <v>18456122</v>
      </c>
    </row>
    <row r="15" spans="1:11" ht="15.75" x14ac:dyDescent="0.25">
      <c r="A15" s="22"/>
      <c r="B1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1"/>
        <v>18396122</v>
      </c>
    </row>
    <row r="16" spans="1:11" ht="15.75" x14ac:dyDescent="0.25">
      <c r="A16" s="22"/>
      <c r="B16" t="s">
        <v>13</v>
      </c>
      <c r="C16" s="5">
        <v>6</v>
      </c>
      <c r="D16" s="53">
        <v>15000</v>
      </c>
      <c r="E16" s="17"/>
      <c r="F16" s="17"/>
      <c r="G16" s="17">
        <f t="shared" si="2"/>
        <v>90000</v>
      </c>
      <c r="H16" s="54">
        <f t="shared" si="1"/>
        <v>18306122</v>
      </c>
      <c r="J16" s="1" t="s">
        <v>16</v>
      </c>
      <c r="K16" s="2">
        <f>SUM(G11:G24)</f>
        <v>1124000</v>
      </c>
    </row>
    <row r="17" spans="1:11" ht="15.75" x14ac:dyDescent="0.25">
      <c r="A17" s="22"/>
      <c r="B17" t="s">
        <v>21</v>
      </c>
      <c r="C17" s="5">
        <v>1</v>
      </c>
      <c r="D17" s="53">
        <v>50000</v>
      </c>
      <c r="E17" s="17"/>
      <c r="F17" s="17"/>
      <c r="G17" s="17">
        <f t="shared" si="2"/>
        <v>50000</v>
      </c>
      <c r="H17" s="54">
        <f t="shared" si="1"/>
        <v>18256122</v>
      </c>
      <c r="J17" s="1" t="s">
        <v>19</v>
      </c>
      <c r="K17" s="2">
        <f>SUM(G25:G33)</f>
        <v>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18256122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18256122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18256122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2"/>
        <v>0</v>
      </c>
      <c r="H21" s="54">
        <f t="shared" si="1"/>
        <v>18256122</v>
      </c>
      <c r="J21" s="7" t="s">
        <v>14</v>
      </c>
      <c r="K21" s="56">
        <f>SUM(K16:K20)</f>
        <v>1124000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18256122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2"/>
        <v>0</v>
      </c>
      <c r="H23" s="54">
        <f t="shared" si="1"/>
        <v>18256122</v>
      </c>
    </row>
    <row r="24" spans="1:11" ht="15.75" x14ac:dyDescent="0.25">
      <c r="A24" s="22" t="s">
        <v>24</v>
      </c>
      <c r="B24" s="19"/>
      <c r="C24" s="19"/>
      <c r="D24" s="20"/>
      <c r="E24" s="17"/>
      <c r="F24" s="17"/>
      <c r="G24" s="17">
        <f t="shared" si="2"/>
        <v>0</v>
      </c>
      <c r="H24" s="54">
        <f t="shared" si="1"/>
        <v>18256122</v>
      </c>
    </row>
    <row r="25" spans="1:11" ht="15.75" x14ac:dyDescent="0.25">
      <c r="A25" s="21"/>
      <c r="B25" s="5"/>
      <c r="C25" s="5"/>
      <c r="D25" s="53"/>
      <c r="E25" s="17"/>
      <c r="F25" s="17"/>
      <c r="G25" s="17">
        <f t="shared" si="2"/>
        <v>0</v>
      </c>
      <c r="H25" s="54">
        <f t="shared" si="1"/>
        <v>18256122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2"/>
        <v>0</v>
      </c>
      <c r="H26" s="54">
        <f t="shared" si="1"/>
        <v>18256122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2"/>
        <v>0</v>
      </c>
      <c r="H27" s="54">
        <f t="shared" si="1"/>
        <v>18256122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2"/>
        <v>0</v>
      </c>
      <c r="H28" s="54">
        <f t="shared" si="1"/>
        <v>18256122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2"/>
        <v>0</v>
      </c>
      <c r="H29" s="54">
        <f t="shared" si="1"/>
        <v>18256122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2"/>
        <v>0</v>
      </c>
      <c r="H30" s="54">
        <f t="shared" si="1"/>
        <v>18256122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2"/>
        <v>0</v>
      </c>
      <c r="H31" s="54">
        <f t="shared" si="1"/>
        <v>18256122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2"/>
        <v>0</v>
      </c>
      <c r="H32" s="54">
        <f t="shared" si="1"/>
        <v>18256122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2"/>
        <v>0</v>
      </c>
      <c r="H33" s="54">
        <f t="shared" si="1"/>
        <v>18256122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>H33+E36+F36-G36</f>
        <v>18256122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2"/>
        <v>0</v>
      </c>
      <c r="H37" s="54">
        <f t="shared" si="1"/>
        <v>18256122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2"/>
        <v>0</v>
      </c>
      <c r="H38" s="54">
        <f t="shared" si="1"/>
        <v>18256122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2"/>
        <v>0</v>
      </c>
      <c r="H39" s="54">
        <f t="shared" si="1"/>
        <v>18256122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1"/>
        <v>18256122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2"/>
        <v>0</v>
      </c>
      <c r="H41" s="54">
        <f t="shared" si="1"/>
        <v>18256122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1"/>
        <v>18256122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1"/>
        <v>18256122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2"/>
        <v>0</v>
      </c>
      <c r="H44" s="54">
        <f t="shared" si="1"/>
        <v>18256122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1"/>
        <v>18256122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1"/>
        <v>18256122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1"/>
        <v>18256122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2"/>
        <v>0</v>
      </c>
      <c r="H48" s="54">
        <f t="shared" si="1"/>
        <v>18256122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2"/>
        <v>0</v>
      </c>
      <c r="H49" s="54">
        <f t="shared" si="1"/>
        <v>18256122</v>
      </c>
    </row>
    <row r="50" spans="1:8" ht="15.75" x14ac:dyDescent="0.25">
      <c r="A50" s="59" t="s">
        <v>84</v>
      </c>
      <c r="B50" s="9"/>
      <c r="C50" s="9"/>
      <c r="D50" s="11"/>
      <c r="E50" s="18">
        <f>SUM(E5:E49)</f>
        <v>3300000</v>
      </c>
      <c r="F50" s="18">
        <f>SUM(F5:F49)</f>
        <v>0</v>
      </c>
      <c r="G50" s="74">
        <f>SUM(G11:G49)</f>
        <v>1124000</v>
      </c>
      <c r="H50" s="74">
        <f>H4+E51-G50</f>
        <v>18256122</v>
      </c>
    </row>
    <row r="51" spans="1:8" ht="15.75" x14ac:dyDescent="0.25">
      <c r="A51" s="75" t="s">
        <v>85</v>
      </c>
      <c r="B51" s="75"/>
      <c r="C51" s="59"/>
      <c r="D51" s="24"/>
      <c r="E51" s="76">
        <f>E50+F50</f>
        <v>3300000</v>
      </c>
      <c r="F51" s="76"/>
      <c r="G51" s="74"/>
      <c r="H51" s="74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2025-09-22T12:50:03Z</dcterms:modified>
</cp:coreProperties>
</file>