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4F4BD01D-A853-426B-8A93-0B1CB4E5BB69}" xr6:coauthVersionLast="47" xr6:coauthVersionMax="47" xr10:uidLastSave="{00000000-0000-0000-0000-000000000000}"/>
  <bookViews>
    <workbookView xWindow="-120" yWindow="-120" windowWidth="29040" windowHeight="15840" firstSheet="38" activeTab="43" xr2:uid="{00000000-000D-0000-FFFF-FFFF00000000}"/>
  </bookViews>
  <sheets>
    <sheet name="T1.2021" sheetId="30" state="hidden" r:id="rId1"/>
    <sheet name="T2.2021" sheetId="31" state="hidden" r:id="rId2"/>
    <sheet name="T3.2021" sheetId="32" state="hidden" r:id="rId3"/>
    <sheet name="T4.2021" sheetId="33" state="hidden" r:id="rId4"/>
    <sheet name="T5.2021" sheetId="34" state="hidden" r:id="rId5"/>
    <sheet name="T6.2021" sheetId="35" state="hidden" r:id="rId6"/>
    <sheet name="T2.2022" sheetId="36" state="hidden" r:id="rId7"/>
    <sheet name="T6.2022" sheetId="37" state="hidden" r:id="rId8"/>
    <sheet name="T7.2022" sheetId="38" state="hidden" r:id="rId9"/>
    <sheet name="T8.2022" sheetId="39" state="hidden" r:id="rId10"/>
    <sheet name="T9.2022" sheetId="40" state="hidden" r:id="rId11"/>
    <sheet name="T10.2022" sheetId="41" state="hidden" r:id="rId12"/>
    <sheet name="T11.2022" sheetId="43" state="hidden" r:id="rId13"/>
    <sheet name="T12.2022" sheetId="44" state="hidden" r:id="rId14"/>
    <sheet name="T1.2023" sheetId="46" state="hidden" r:id="rId15"/>
    <sheet name="T2.2023" sheetId="45" state="hidden" r:id="rId16"/>
    <sheet name="Tong" sheetId="42" state="hidden" r:id="rId17"/>
    <sheet name="T3.2023" sheetId="47" state="hidden" r:id="rId18"/>
    <sheet name="T4.2023" sheetId="48" state="hidden" r:id="rId19"/>
    <sheet name="T5.2023" sheetId="49" state="hidden" r:id="rId20"/>
    <sheet name="T6.2023" sheetId="50" state="hidden" r:id="rId21"/>
    <sheet name="T7.2023" sheetId="51" state="hidden" r:id="rId22"/>
    <sheet name="T8.2023" sheetId="52" state="hidden" r:id="rId23"/>
    <sheet name="T9.2023" sheetId="53" state="hidden" r:id="rId24"/>
    <sheet name="T10.2023" sheetId="54" state="hidden" r:id="rId25"/>
    <sheet name="T11.2023" sheetId="55" state="hidden" r:id="rId26"/>
    <sheet name="T12.2023" sheetId="56" state="hidden" r:id="rId27"/>
    <sheet name="T1.2024" sheetId="57" state="hidden" r:id="rId28"/>
    <sheet name="T2,3.2024" sheetId="58" state="hidden" r:id="rId29"/>
    <sheet name="T4.2024" sheetId="59" state="hidden" r:id="rId30"/>
    <sheet name="T5.2024" sheetId="60" state="hidden" r:id="rId31"/>
    <sheet name="T6.2024" sheetId="61" state="hidden" r:id="rId32"/>
    <sheet name="T7.2024" sheetId="62" state="hidden" r:id="rId33"/>
    <sheet name="T8.2024" sheetId="63" state="hidden" r:id="rId34"/>
    <sheet name="T9.2024" sheetId="64" state="hidden" r:id="rId35"/>
    <sheet name="T10.2024" sheetId="65" state="hidden" r:id="rId36"/>
    <sheet name="T11.2024" sheetId="66" state="hidden" r:id="rId37"/>
    <sheet name="T12.2024" sheetId="67" state="hidden" r:id="rId38"/>
    <sheet name="T1.2025" sheetId="68" r:id="rId39"/>
    <sheet name="T2.2025" sheetId="69" r:id="rId40"/>
    <sheet name="T3.2025" sheetId="70" r:id="rId41"/>
    <sheet name="T4.2025" sheetId="71" r:id="rId42"/>
    <sheet name="T5.2025" sheetId="72" r:id="rId43"/>
    <sheet name="T6.2025" sheetId="73" r:id="rId44"/>
    <sheet name="T7.2025" sheetId="74" r:id="rId45"/>
    <sheet name="T8.2025" sheetId="75" r:id="rId46"/>
    <sheet name="T9.2025" sheetId="76" r:id="rId47"/>
    <sheet name="T10.2025" sheetId="77" r:id="rId4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77" l="1"/>
  <c r="E25" i="77"/>
  <c r="D25" i="77"/>
  <c r="C25" i="77"/>
  <c r="F6" i="76"/>
  <c r="E23" i="76"/>
  <c r="D23" i="76"/>
  <c r="C23" i="76"/>
  <c r="F27" i="75"/>
  <c r="F28" i="75" s="1"/>
  <c r="F29" i="75" s="1"/>
  <c r="F30" i="75" s="1"/>
  <c r="F31" i="75" s="1"/>
  <c r="F32" i="75" s="1"/>
  <c r="F6" i="75"/>
  <c r="E33" i="75"/>
  <c r="D33" i="75"/>
  <c r="C33" i="75"/>
  <c r="F6" i="74"/>
  <c r="E29" i="74"/>
  <c r="D29" i="74"/>
  <c r="C29" i="74"/>
  <c r="E30" i="73"/>
  <c r="F6" i="73"/>
  <c r="D30" i="73"/>
  <c r="C30" i="73"/>
  <c r="F6" i="72"/>
  <c r="E31" i="72"/>
  <c r="D31" i="72"/>
  <c r="C31" i="72"/>
  <c r="F6" i="71"/>
  <c r="E31" i="71"/>
  <c r="D31" i="71"/>
  <c r="C31" i="71"/>
  <c r="F6" i="70"/>
  <c r="E30" i="70"/>
  <c r="D30" i="70"/>
  <c r="C30" i="70"/>
  <c r="F6" i="69"/>
  <c r="E20" i="69"/>
  <c r="D20" i="69"/>
  <c r="C20" i="69"/>
  <c r="F6" i="68"/>
  <c r="E19" i="68"/>
  <c r="D19" i="68"/>
  <c r="C19" i="68"/>
  <c r="F6" i="67"/>
  <c r="E31" i="67"/>
  <c r="D31" i="67"/>
  <c r="C31" i="67"/>
  <c r="F6" i="66"/>
  <c r="E29" i="66"/>
  <c r="D29" i="66"/>
  <c r="C29" i="66"/>
  <c r="F6" i="65"/>
  <c r="E22" i="65"/>
  <c r="D22" i="65"/>
  <c r="C22" i="65"/>
  <c r="F6" i="64"/>
  <c r="E29" i="64"/>
  <c r="D29" i="64"/>
  <c r="C29" i="64"/>
  <c r="F6" i="63"/>
  <c r="E33" i="63"/>
  <c r="D33" i="63"/>
  <c r="C33" i="63"/>
  <c r="F6" i="62"/>
  <c r="E26" i="62"/>
  <c r="D26" i="62"/>
  <c r="C26" i="62"/>
  <c r="F6" i="61"/>
  <c r="E24" i="61"/>
  <c r="D24" i="61"/>
  <c r="C24" i="61"/>
  <c r="F6" i="60"/>
  <c r="E18" i="60"/>
  <c r="D18" i="60"/>
  <c r="C18" i="60"/>
  <c r="C39" i="58"/>
  <c r="D39" i="58"/>
  <c r="F29" i="58"/>
  <c r="F30" i="58"/>
  <c r="F31" i="58" s="1"/>
  <c r="F32" i="58" s="1"/>
  <c r="F33" i="58" s="1"/>
  <c r="F34" i="58" s="1"/>
  <c r="F35" i="58" s="1"/>
  <c r="E24" i="59"/>
  <c r="D24" i="59"/>
  <c r="C24" i="59"/>
  <c r="F6" i="58"/>
  <c r="E39" i="58"/>
  <c r="F6" i="57"/>
  <c r="E28" i="57"/>
  <c r="D28" i="57"/>
  <c r="C28" i="57"/>
  <c r="F26" i="55"/>
  <c r="F27" i="55" s="1"/>
  <c r="F28" i="55" s="1"/>
  <c r="E31" i="56"/>
  <c r="D31" i="56"/>
  <c r="C31" i="56"/>
  <c r="C56" i="54"/>
  <c r="C55" i="54"/>
  <c r="F39" i="49"/>
  <c r="E43" i="49"/>
  <c r="F46" i="49"/>
  <c r="G43" i="49"/>
  <c r="E29" i="55"/>
  <c r="D29" i="55"/>
  <c r="C29" i="55"/>
  <c r="E39" i="54"/>
  <c r="D39" i="54"/>
  <c r="C39" i="54"/>
  <c r="E18" i="53"/>
  <c r="D18" i="53"/>
  <c r="C18" i="53"/>
  <c r="D25" i="52"/>
  <c r="C25" i="52"/>
  <c r="E25" i="52"/>
  <c r="E32" i="51"/>
  <c r="D32" i="51"/>
  <c r="C32" i="51"/>
  <c r="E29" i="50"/>
  <c r="D29" i="50"/>
  <c r="C29" i="50"/>
  <c r="D43" i="49"/>
  <c r="C43" i="49"/>
  <c r="C44" i="49" s="1"/>
  <c r="E26" i="48"/>
  <c r="D26" i="48"/>
  <c r="C26" i="48"/>
  <c r="E20" i="47"/>
  <c r="D20" i="47"/>
  <c r="C20" i="47"/>
  <c r="E10" i="46"/>
  <c r="D10" i="46"/>
  <c r="C10" i="46"/>
  <c r="E15" i="45"/>
  <c r="D15" i="45"/>
  <c r="C15" i="45"/>
  <c r="C26" i="77" l="1"/>
  <c r="F25" i="77"/>
  <c r="C24" i="76"/>
  <c r="F23" i="76"/>
  <c r="C34" i="75"/>
  <c r="F7" i="75"/>
  <c r="F8" i="75" s="1"/>
  <c r="F9" i="75" s="1"/>
  <c r="F10" i="75" s="1"/>
  <c r="F11" i="75" s="1"/>
  <c r="F12" i="75" s="1"/>
  <c r="F13" i="75" s="1"/>
  <c r="F14" i="75" s="1"/>
  <c r="F15" i="75" s="1"/>
  <c r="F16" i="75" s="1"/>
  <c r="F17" i="75" s="1"/>
  <c r="F18" i="75" s="1"/>
  <c r="F19" i="75" s="1"/>
  <c r="F20" i="75" s="1"/>
  <c r="F21" i="75" s="1"/>
  <c r="F22" i="75" s="1"/>
  <c r="F23" i="75" s="1"/>
  <c r="F24" i="75" s="1"/>
  <c r="F25" i="75" s="1"/>
  <c r="F26" i="75" s="1"/>
  <c r="F33" i="75"/>
  <c r="C30" i="74"/>
  <c r="F29" i="74"/>
  <c r="C31" i="73"/>
  <c r="F30" i="73"/>
  <c r="C32" i="72"/>
  <c r="F31" i="72"/>
  <c r="C32" i="71"/>
  <c r="F31" i="71"/>
  <c r="C31" i="70"/>
  <c r="F30" i="70"/>
  <c r="C21" i="69"/>
  <c r="F20" i="69"/>
  <c r="F7" i="69"/>
  <c r="F8" i="69" s="1"/>
  <c r="C20" i="68"/>
  <c r="F19" i="68"/>
  <c r="C32" i="67"/>
  <c r="F31" i="67"/>
  <c r="C30" i="66"/>
  <c r="F29" i="66"/>
  <c r="C23" i="65"/>
  <c r="F7" i="65"/>
  <c r="F8" i="65" s="1"/>
  <c r="F9" i="65" s="1"/>
  <c r="F10" i="65" s="1"/>
  <c r="F11" i="65" s="1"/>
  <c r="F12" i="65" s="1"/>
  <c r="F22" i="65"/>
  <c r="F29" i="64"/>
  <c r="C30" i="64"/>
  <c r="C34" i="63"/>
  <c r="F33" i="63"/>
  <c r="C27" i="62"/>
  <c r="F26" i="62"/>
  <c r="C25" i="61"/>
  <c r="F7" i="61"/>
  <c r="F24" i="61"/>
  <c r="C19" i="60"/>
  <c r="F18" i="60"/>
  <c r="C40" i="58"/>
  <c r="F6" i="59" s="1" a="1"/>
  <c r="F6" i="59" s="1"/>
  <c r="C25" i="59" s="1"/>
  <c r="F39" i="58"/>
  <c r="F7" i="58"/>
  <c r="F8" i="58" s="1"/>
  <c r="C29" i="57"/>
  <c r="F7" i="57"/>
  <c r="F8" i="57" s="1"/>
  <c r="F9" i="57" s="1"/>
  <c r="F28" i="57"/>
  <c r="E22" i="44"/>
  <c r="D22" i="44"/>
  <c r="C22" i="44"/>
  <c r="E21" i="43"/>
  <c r="D21" i="43"/>
  <c r="C21" i="43"/>
  <c r="F7" i="70" l="1"/>
  <c r="F8" i="70" s="1"/>
  <c r="F9" i="70" s="1"/>
  <c r="F9" i="69"/>
  <c r="F10" i="69" s="1"/>
  <c r="F11" i="69" s="1"/>
  <c r="F12" i="69" s="1"/>
  <c r="F13" i="69" s="1"/>
  <c r="F14" i="69" s="1"/>
  <c r="F15" i="69" s="1"/>
  <c r="F16" i="69" s="1"/>
  <c r="F17" i="69" s="1"/>
  <c r="F18" i="69" s="1"/>
  <c r="F19" i="69" s="1"/>
  <c r="F7" i="66"/>
  <c r="F8" i="66" s="1"/>
  <c r="F9" i="66" s="1"/>
  <c r="F10" i="66" s="1"/>
  <c r="F11" i="66" s="1"/>
  <c r="F12" i="66" s="1"/>
  <c r="F13" i="66" s="1"/>
  <c r="F8" i="61"/>
  <c r="F9" i="61" s="1"/>
  <c r="F24" i="59"/>
  <c r="F7" i="59"/>
  <c r="F8" i="59" s="1"/>
  <c r="F9" i="59" s="1"/>
  <c r="F10" i="59" s="1"/>
  <c r="F11" i="59" s="1"/>
  <c r="F12" i="59" s="1"/>
  <c r="F13" i="59" s="1"/>
  <c r="F14" i="59" s="1"/>
  <c r="F15" i="59" s="1"/>
  <c r="F16" i="59" s="1"/>
  <c r="F17" i="59" s="1"/>
  <c r="F18" i="59" s="1"/>
  <c r="F9" i="58"/>
  <c r="F10" i="58" s="1"/>
  <c r="F11" i="58" s="1"/>
  <c r="F12" i="58" s="1"/>
  <c r="F13" i="58" s="1"/>
  <c r="F14" i="58" s="1"/>
  <c r="F15" i="58" s="1"/>
  <c r="F16" i="58" s="1"/>
  <c r="F17" i="58" s="1"/>
  <c r="F10" i="57"/>
  <c r="F11" i="57" s="1"/>
  <c r="F12" i="57" s="1"/>
  <c r="F13" i="57" s="1"/>
  <c r="F14" i="57" s="1"/>
  <c r="F15" i="57" s="1"/>
  <c r="F16" i="57" s="1"/>
  <c r="F17" i="57" s="1"/>
  <c r="F18" i="57" s="1"/>
  <c r="F19" i="57" s="1"/>
  <c r="F20" i="57" s="1"/>
  <c r="F21" i="57" s="1"/>
  <c r="F22" i="57" s="1"/>
  <c r="F23" i="57" s="1"/>
  <c r="F24" i="57" s="1"/>
  <c r="F25" i="57" s="1"/>
  <c r="F26" i="57" s="1"/>
  <c r="F27" i="57" s="1"/>
  <c r="E30" i="38"/>
  <c r="B9" i="42" s="1"/>
  <c r="D30" i="38"/>
  <c r="C30" i="38"/>
  <c r="D29" i="37"/>
  <c r="E29" i="37"/>
  <c r="B8" i="42" s="1"/>
  <c r="C29" i="37"/>
  <c r="F10" i="70" l="1"/>
  <c r="F11" i="70" s="1"/>
  <c r="F12" i="70" s="1"/>
  <c r="F13" i="70" s="1"/>
  <c r="F14" i="70" s="1"/>
  <c r="F15" i="70" s="1"/>
  <c r="F14" i="66"/>
  <c r="F15" i="66" s="1"/>
  <c r="F16" i="66" s="1"/>
  <c r="F17" i="66" s="1"/>
  <c r="F18" i="66" s="1"/>
  <c r="F19" i="66" s="1"/>
  <c r="F20" i="66" s="1"/>
  <c r="F21" i="66" s="1"/>
  <c r="F22" i="66" s="1"/>
  <c r="F23" i="66" s="1"/>
  <c r="F24" i="66" s="1"/>
  <c r="F25" i="66" s="1"/>
  <c r="F26" i="66" s="1"/>
  <c r="F27" i="66" s="1"/>
  <c r="F28" i="66" s="1"/>
  <c r="F10" i="61"/>
  <c r="F18" i="58"/>
  <c r="D13" i="33"/>
  <c r="C13" i="33"/>
  <c r="F17" i="70" l="1"/>
  <c r="F18" i="70" s="1"/>
  <c r="F19" i="70" s="1"/>
  <c r="F20" i="70" s="1"/>
  <c r="F21" i="70" s="1"/>
  <c r="F22" i="70" s="1"/>
  <c r="F23" i="70" s="1"/>
  <c r="F24" i="70" s="1"/>
  <c r="F25" i="70" s="1"/>
  <c r="F26" i="70" s="1"/>
  <c r="F27" i="70" s="1"/>
  <c r="F28" i="70" s="1"/>
  <c r="F29" i="70" s="1"/>
  <c r="F16" i="70"/>
  <c r="F19" i="58"/>
  <c r="F20" i="58" s="1"/>
  <c r="F21" i="58" s="1"/>
  <c r="E28" i="30"/>
  <c r="C28" i="30"/>
  <c r="F22" i="58" l="1"/>
  <c r="F23" i="58" s="1"/>
  <c r="F24" i="58" s="1"/>
  <c r="F25" i="58" s="1"/>
  <c r="F26" i="58" s="1"/>
  <c r="F27" i="58" s="1"/>
  <c r="F28" i="58" s="1"/>
  <c r="E24" i="41"/>
  <c r="D24" i="41"/>
  <c r="C24" i="41"/>
  <c r="F36" i="58" l="1"/>
  <c r="F37" i="58" s="1"/>
  <c r="F38" i="58" s="1"/>
  <c r="E26" i="40"/>
  <c r="B11" i="42" s="1"/>
  <c r="C26" i="40"/>
  <c r="C18" i="39"/>
  <c r="D18" i="39"/>
  <c r="E18" i="39"/>
  <c r="B10" i="42" s="1"/>
  <c r="B15" i="42" s="1"/>
  <c r="C9" i="36"/>
  <c r="E11" i="32" l="1"/>
  <c r="D11" i="32"/>
  <c r="C11" i="32"/>
  <c r="E9" i="31" l="1"/>
  <c r="D9" i="31"/>
  <c r="C9" i="31"/>
  <c r="D26" i="40" l="1"/>
  <c r="E9" i="36"/>
  <c r="D9" i="36" l="1"/>
  <c r="E9" i="35"/>
  <c r="C9" i="35"/>
  <c r="D9" i="35" l="1"/>
  <c r="D9" i="34" l="1"/>
  <c r="E9" i="34"/>
  <c r="C9" i="34"/>
  <c r="E13" i="33"/>
  <c r="D28" i="30"/>
  <c r="C29" i="30" l="1"/>
  <c r="F6" i="31" s="1"/>
  <c r="C10" i="31" s="1"/>
  <c r="F6" i="32" s="1"/>
  <c r="F11" i="32" s="1"/>
  <c r="F28" i="30"/>
  <c r="C12" i="32" l="1"/>
  <c r="F6" i="33" s="1"/>
  <c r="F9" i="31"/>
  <c r="F7" i="32"/>
  <c r="F8" i="32" s="1"/>
  <c r="F9" i="32" s="1"/>
  <c r="F7" i="31"/>
  <c r="F13" i="33" l="1"/>
  <c r="C14" i="33"/>
  <c r="F7" i="33"/>
  <c r="F8" i="33" s="1"/>
  <c r="F9" i="33" s="1"/>
  <c r="F10" i="33" s="1"/>
  <c r="F11" i="33" s="1"/>
  <c r="F12" i="33" s="1"/>
  <c r="F6" i="34"/>
  <c r="F9" i="34" s="1"/>
  <c r="C10" i="34" l="1"/>
  <c r="F6" i="35" s="1"/>
  <c r="F7" i="35" s="1"/>
  <c r="F8" i="35" s="1"/>
  <c r="F9" i="35" l="1"/>
  <c r="C10" i="35"/>
  <c r="F6" i="36" s="1"/>
  <c r="C10" i="36" l="1"/>
  <c r="F6" i="37" s="1"/>
  <c r="F9" i="36"/>
  <c r="F7" i="36"/>
  <c r="C30" i="37" l="1"/>
  <c r="F6" i="38" s="1"/>
  <c r="F7" i="37"/>
  <c r="F8" i="37" s="1"/>
  <c r="F9" i="37" s="1"/>
  <c r="F10" i="37" s="1"/>
  <c r="F11" i="37" s="1"/>
  <c r="F12" i="37" s="1"/>
  <c r="F13" i="37" s="1"/>
  <c r="F14" i="37" s="1"/>
  <c r="F15" i="37" s="1"/>
  <c r="F16" i="37" s="1"/>
  <c r="F17" i="37" s="1"/>
  <c r="F18" i="37" s="1"/>
  <c r="F19" i="37" s="1"/>
  <c r="F20" i="37" s="1"/>
  <c r="F21" i="37" s="1"/>
  <c r="C31" i="38"/>
  <c r="F6" i="39" s="1"/>
  <c r="F30" i="38"/>
  <c r="F29" i="37"/>
  <c r="F8" i="36"/>
  <c r="C19" i="39" l="1"/>
  <c r="F18" i="39"/>
  <c r="F6" i="40" l="1"/>
  <c r="F7" i="40" s="1"/>
  <c r="F8" i="40" s="1"/>
  <c r="F9" i="40" s="1"/>
  <c r="F10" i="40" s="1"/>
  <c r="F11" i="40" s="1"/>
  <c r="F12" i="40" s="1"/>
  <c r="F13" i="40" s="1"/>
  <c r="F14" i="40" s="1"/>
  <c r="F15" i="40" s="1"/>
  <c r="F16" i="40" s="1"/>
  <c r="F17" i="40" s="1"/>
  <c r="F18" i="40" s="1"/>
  <c r="F19" i="40" s="1"/>
  <c r="F20" i="40" s="1"/>
  <c r="F21" i="40" s="1"/>
  <c r="F22" i="40" s="1"/>
  <c r="F23" i="40" s="1"/>
  <c r="F24" i="40" s="1"/>
  <c r="F25" i="40" s="1"/>
  <c r="C27" i="40"/>
  <c r="F26" i="40"/>
  <c r="F6" i="41" l="1"/>
  <c r="C25" i="41" s="1"/>
  <c r="F6" i="43" s="1"/>
  <c r="F7" i="34"/>
  <c r="F8" i="34" s="1"/>
  <c r="F21" i="43" l="1"/>
  <c r="C22" i="43"/>
  <c r="F6" i="44" s="1"/>
  <c r="F24" i="41"/>
  <c r="F7" i="39"/>
  <c r="F22" i="44" l="1"/>
  <c r="C23" i="44"/>
  <c r="F6" i="46" s="1"/>
  <c r="F8" i="39"/>
  <c r="F9" i="39" s="1"/>
  <c r="F10" i="39" s="1"/>
  <c r="F11" i="39" s="1"/>
  <c r="F12" i="39" s="1"/>
  <c r="F13" i="39" s="1"/>
  <c r="F14" i="39" s="1"/>
  <c r="F15" i="39" s="1"/>
  <c r="F16" i="39" s="1"/>
  <c r="F17" i="39" s="1"/>
  <c r="F7" i="46" l="1"/>
  <c r="F8" i="46" s="1"/>
  <c r="F9" i="46" s="1"/>
  <c r="C11" i="46"/>
  <c r="F6" i="45" s="1"/>
  <c r="F10" i="46"/>
  <c r="F7" i="30"/>
  <c r="F8" i="30" s="1"/>
  <c r="F9" i="30" s="1"/>
  <c r="F10" i="30" s="1"/>
  <c r="F11" i="30" s="1"/>
  <c r="F12" i="30" s="1"/>
  <c r="F13" i="30" s="1"/>
  <c r="F14" i="30" s="1"/>
  <c r="F15" i="30" s="1"/>
  <c r="F16" i="30" s="1"/>
  <c r="F17" i="30" s="1"/>
  <c r="F18" i="30" s="1"/>
  <c r="F19" i="30" s="1"/>
  <c r="F20" i="30" s="1"/>
  <c r="F21" i="30" s="1"/>
  <c r="F22" i="30" s="1"/>
  <c r="F23" i="30" s="1"/>
  <c r="F24" i="30" s="1"/>
  <c r="F25" i="30" s="1"/>
  <c r="F26" i="30" s="1"/>
  <c r="F27" i="30" s="1"/>
  <c r="F7" i="45" l="1"/>
  <c r="F8" i="45" s="1"/>
  <c r="F9" i="45" s="1"/>
  <c r="F10" i="45" s="1"/>
  <c r="F11" i="45" s="1"/>
  <c r="F12" i="45" s="1"/>
  <c r="F13" i="45" s="1"/>
  <c r="F14" i="45" s="1"/>
  <c r="F15" i="45"/>
  <c r="C16" i="45"/>
  <c r="F6" i="47" s="1"/>
  <c r="F22" i="37"/>
  <c r="F23" i="37" s="1"/>
  <c r="F24" i="37" s="1"/>
  <c r="F25" i="37" s="1"/>
  <c r="F26" i="37" s="1"/>
  <c r="F27" i="37" s="1"/>
  <c r="F28" i="37" s="1"/>
  <c r="F20" i="47" l="1"/>
  <c r="C21" i="47"/>
  <c r="F6" i="48" s="1"/>
  <c r="F7" i="38"/>
  <c r="F8" i="38"/>
  <c r="F9" i="38" s="1"/>
  <c r="F10" i="38" s="1"/>
  <c r="F11" i="38" s="1"/>
  <c r="F12" i="38" s="1"/>
  <c r="F13" i="38" s="1"/>
  <c r="F14" i="38" s="1"/>
  <c r="F15" i="38" s="1"/>
  <c r="F16" i="38" s="1"/>
  <c r="F17" i="38" s="1"/>
  <c r="F18" i="38" s="1"/>
  <c r="F19" i="38" s="1"/>
  <c r="F20" i="38" s="1"/>
  <c r="F21" i="38" s="1"/>
  <c r="F22" i="38" s="1"/>
  <c r="F23" i="38" s="1"/>
  <c r="F24" i="38" s="1"/>
  <c r="F25" i="38" s="1"/>
  <c r="F26" i="38" s="1"/>
  <c r="F27" i="38" s="1"/>
  <c r="F28" i="38" s="1"/>
  <c r="F29" i="38" s="1"/>
  <c r="C27" i="48" l="1"/>
  <c r="F6" i="49" s="1"/>
  <c r="F26" i="48"/>
  <c r="F7" i="48"/>
  <c r="F8" i="48" s="1"/>
  <c r="F9" i="48" s="1"/>
  <c r="F10" i="48" s="1"/>
  <c r="F11" i="48" s="1"/>
  <c r="F12" i="48" s="1"/>
  <c r="F13" i="48" s="1"/>
  <c r="F14" i="48" s="1"/>
  <c r="F15" i="48" s="1"/>
  <c r="F16" i="48" s="1"/>
  <c r="F17" i="48" s="1"/>
  <c r="F18" i="48" s="1"/>
  <c r="F19" i="48" s="1"/>
  <c r="F20" i="48" s="1"/>
  <c r="F21" i="48" s="1"/>
  <c r="F22" i="48" s="1"/>
  <c r="F23" i="48" s="1"/>
  <c r="F24" i="48" s="1"/>
  <c r="F25" i="48" s="1"/>
  <c r="F7" i="41"/>
  <c r="F8" i="41" s="1"/>
  <c r="F9" i="41" s="1"/>
  <c r="F10" i="41" s="1"/>
  <c r="F11" i="41" s="1"/>
  <c r="F12" i="41" s="1"/>
  <c r="F13" i="41" s="1"/>
  <c r="F14" i="41" s="1"/>
  <c r="F15" i="41" s="1"/>
  <c r="F16" i="41" s="1"/>
  <c r="F17" i="41" s="1"/>
  <c r="F18" i="41" s="1"/>
  <c r="F19" i="41" s="1"/>
  <c r="F20" i="41" s="1"/>
  <c r="F21" i="41" s="1"/>
  <c r="F22" i="41" s="1"/>
  <c r="F23" i="41" s="1"/>
  <c r="F7" i="43"/>
  <c r="F8" i="43"/>
  <c r="F9" i="43"/>
  <c r="F10" i="43"/>
  <c r="F11" i="43" s="1"/>
  <c r="F12" i="43" s="1"/>
  <c r="F13" i="43" s="1"/>
  <c r="F14" i="43" s="1"/>
  <c r="F15" i="43" s="1"/>
  <c r="F16" i="43" s="1"/>
  <c r="F17" i="43" s="1"/>
  <c r="F18" i="43" s="1"/>
  <c r="F19" i="43" s="1"/>
  <c r="F20" i="43" s="1"/>
  <c r="F7" i="44"/>
  <c r="F8" i="44"/>
  <c r="F9" i="44" s="1"/>
  <c r="F10" i="44" s="1"/>
  <c r="F11" i="44" s="1"/>
  <c r="F12" i="44" s="1"/>
  <c r="F13" i="44" s="1"/>
  <c r="F14" i="44" s="1"/>
  <c r="F15" i="44" s="1"/>
  <c r="F16" i="44" s="1"/>
  <c r="F17" i="44" s="1"/>
  <c r="F18" i="44" s="1"/>
  <c r="F19" i="44" s="1"/>
  <c r="F20" i="44" s="1"/>
  <c r="F21" i="44" s="1"/>
  <c r="F6" i="50" l="1"/>
  <c r="F43" i="49"/>
  <c r="F7" i="49"/>
  <c r="F8" i="49" s="1"/>
  <c r="F9" i="49" s="1"/>
  <c r="F10" i="49" s="1"/>
  <c r="F11" i="49" s="1"/>
  <c r="F12" i="49" s="1"/>
  <c r="F13" i="49" s="1"/>
  <c r="F14" i="49" s="1"/>
  <c r="F15" i="49" s="1"/>
  <c r="F16" i="49" s="1"/>
  <c r="F17" i="49" s="1"/>
  <c r="F18" i="49" s="1"/>
  <c r="F19" i="49" s="1"/>
  <c r="F20" i="49" s="1"/>
  <c r="F21" i="49" s="1"/>
  <c r="F22" i="49" s="1"/>
  <c r="F23" i="49" s="1"/>
  <c r="F24" i="49" s="1"/>
  <c r="F25" i="49" s="1"/>
  <c r="F26" i="49" s="1"/>
  <c r="F27" i="49" s="1"/>
  <c r="F28" i="49" s="1"/>
  <c r="F29" i="49" s="1"/>
  <c r="F30" i="49" s="1"/>
  <c r="F31" i="49" s="1"/>
  <c r="F32" i="49" s="1"/>
  <c r="F33" i="49" s="1"/>
  <c r="F34" i="49" s="1"/>
  <c r="F35" i="49" s="1"/>
  <c r="F36" i="49" s="1"/>
  <c r="F37" i="49" s="1"/>
  <c r="F38" i="49" s="1"/>
  <c r="F40" i="49" s="1"/>
  <c r="F41" i="49" s="1"/>
  <c r="F42" i="49" s="1"/>
  <c r="F7" i="47"/>
  <c r="F8" i="47" s="1"/>
  <c r="F9" i="47" s="1"/>
  <c r="F10" i="47" s="1"/>
  <c r="F11" i="47" s="1"/>
  <c r="F12" i="47" s="1"/>
  <c r="F13" i="47" s="1"/>
  <c r="F14" i="47" s="1"/>
  <c r="F15" i="47" s="1"/>
  <c r="F16" i="47" s="1"/>
  <c r="F17" i="47" s="1"/>
  <c r="F18" i="47" s="1"/>
  <c r="F19" i="47" s="1"/>
  <c r="F7" i="50" l="1"/>
  <c r="F8" i="50" s="1"/>
  <c r="F9" i="50" s="1"/>
  <c r="F10" i="50" s="1"/>
  <c r="F11" i="50" s="1"/>
  <c r="F12" i="50" s="1"/>
  <c r="F13" i="50" s="1"/>
  <c r="F14" i="50" s="1"/>
  <c r="F15" i="50" s="1"/>
  <c r="F16" i="50" s="1"/>
  <c r="F17" i="50" s="1"/>
  <c r="F18" i="50" s="1"/>
  <c r="F19" i="50" s="1"/>
  <c r="F20" i="50" s="1"/>
  <c r="F21" i="50" s="1"/>
  <c r="F22" i="50" s="1"/>
  <c r="F23" i="50" s="1"/>
  <c r="F24" i="50" s="1"/>
  <c r="F25" i="50" s="1"/>
  <c r="F26" i="50" s="1"/>
  <c r="F27" i="50" s="1"/>
  <c r="F28" i="50" s="1"/>
  <c r="F29" i="50"/>
  <c r="C30" i="50"/>
  <c r="F6" i="51" s="1"/>
  <c r="F7" i="51" l="1"/>
  <c r="F8" i="51" s="1"/>
  <c r="F9" i="51" s="1"/>
  <c r="F10" i="51" s="1"/>
  <c r="F11" i="51" s="1"/>
  <c r="F12" i="51" s="1"/>
  <c r="F13" i="51" s="1"/>
  <c r="F14" i="51" s="1"/>
  <c r="F15" i="51" s="1"/>
  <c r="F16" i="51" s="1"/>
  <c r="F17" i="51" s="1"/>
  <c r="F18" i="51" s="1"/>
  <c r="F19" i="51" s="1"/>
  <c r="F20" i="51" s="1"/>
  <c r="F21" i="51" s="1"/>
  <c r="F22" i="51" s="1"/>
  <c r="F23" i="51" s="1"/>
  <c r="F24" i="51" s="1"/>
  <c r="F25" i="51" s="1"/>
  <c r="F26" i="51" s="1"/>
  <c r="F27" i="51" s="1"/>
  <c r="F28" i="51" s="1"/>
  <c r="F29" i="51" s="1"/>
  <c r="F30" i="51" s="1"/>
  <c r="F31" i="51" s="1"/>
  <c r="F32" i="51"/>
  <c r="C33" i="51"/>
  <c r="F6" i="52" s="1"/>
  <c r="F7" i="52" l="1"/>
  <c r="F8" i="52" s="1"/>
  <c r="F9" i="52" s="1"/>
  <c r="F10" i="52" s="1"/>
  <c r="F11" i="52" s="1"/>
  <c r="F12" i="52" s="1"/>
  <c r="F13" i="52" s="1"/>
  <c r="F14" i="52" s="1"/>
  <c r="F15" i="52" s="1"/>
  <c r="F16" i="52" s="1"/>
  <c r="F17" i="52" s="1"/>
  <c r="F18" i="52" s="1"/>
  <c r="F19" i="52" s="1"/>
  <c r="F20" i="52" s="1"/>
  <c r="F21" i="52" s="1"/>
  <c r="F22" i="52" s="1"/>
  <c r="F23" i="52" s="1"/>
  <c r="F24" i="52" s="1"/>
  <c r="F25" i="52"/>
  <c r="C26" i="52"/>
  <c r="F6" i="53" l="1"/>
  <c r="F7" i="53" s="1"/>
  <c r="F8" i="53" s="1"/>
  <c r="F9" i="53" s="1"/>
  <c r="F10" i="53" s="1"/>
  <c r="F11" i="53" s="1"/>
  <c r="F12" i="53" s="1"/>
  <c r="F13" i="53" s="1"/>
  <c r="F14" i="53" s="1"/>
  <c r="F15" i="53" s="1"/>
  <c r="F16" i="53" s="1"/>
  <c r="F17" i="53" s="1"/>
  <c r="F18" i="53" l="1"/>
  <c r="C19" i="53"/>
  <c r="F6" i="54" s="1"/>
  <c r="C40" i="54" s="1"/>
  <c r="F6" i="55" s="1"/>
  <c r="F39" i="54"/>
  <c r="F7" i="54"/>
  <c r="C30" i="55" l="1"/>
  <c r="F6" i="56" s="1"/>
  <c r="F7" i="55"/>
  <c r="F29" i="55"/>
  <c r="F8" i="54"/>
  <c r="F9" i="54" s="1"/>
  <c r="F31" i="56" l="1"/>
  <c r="F7" i="56"/>
  <c r="F8" i="56" s="1"/>
  <c r="F9" i="56" s="1"/>
  <c r="F10" i="56" s="1"/>
  <c r="F11" i="56" s="1"/>
  <c r="C32" i="56"/>
  <c r="F10" i="54"/>
  <c r="F11" i="54" s="1"/>
  <c r="F12" i="54" s="1"/>
  <c r="F13" i="54" s="1"/>
  <c r="F14" i="54" s="1"/>
  <c r="F15" i="54" s="1"/>
  <c r="F16" i="54" s="1"/>
  <c r="F17" i="54" s="1"/>
  <c r="F18" i="54" s="1"/>
  <c r="F19" i="54" s="1"/>
  <c r="F20" i="54" s="1"/>
  <c r="F21" i="54" s="1"/>
  <c r="F22" i="54" s="1"/>
  <c r="F23" i="54" s="1"/>
  <c r="F24" i="54" l="1"/>
  <c r="F25" i="54" s="1"/>
  <c r="F26" i="54" s="1"/>
  <c r="F27" i="54" s="1"/>
  <c r="F28" i="54" s="1"/>
  <c r="F29" i="54" s="1"/>
  <c r="F30" i="54" s="1"/>
  <c r="F31" i="54" s="1"/>
  <c r="F32" i="54" s="1"/>
  <c r="F33" i="54" s="1"/>
  <c r="F34" i="54" s="1"/>
  <c r="F35" i="54" s="1"/>
  <c r="F36" i="54" s="1"/>
  <c r="F37" i="54" s="1"/>
  <c r="F38" i="54" s="1"/>
  <c r="F8" i="55"/>
  <c r="F9" i="55" s="1"/>
  <c r="F10" i="55" s="1"/>
  <c r="F11" i="55" s="1"/>
  <c r="F12" i="55" s="1"/>
  <c r="F13" i="55" s="1"/>
  <c r="F14" i="55" s="1"/>
  <c r="F15" i="55" s="1"/>
  <c r="F16" i="55" s="1"/>
  <c r="F17" i="55" s="1"/>
  <c r="F18" i="55" s="1"/>
  <c r="F19" i="55" s="1"/>
  <c r="F20" i="55" s="1"/>
  <c r="F21" i="55" s="1"/>
  <c r="F22" i="55" s="1"/>
  <c r="F23" i="55" s="1"/>
  <c r="F24" i="55" s="1"/>
  <c r="F25" i="55" s="1"/>
  <c r="F12" i="56"/>
  <c r="F13" i="56"/>
  <c r="F14" i="56"/>
  <c r="F15" i="56"/>
  <c r="F16" i="56"/>
  <c r="F17" i="56"/>
  <c r="F18" i="56"/>
  <c r="F19" i="56"/>
  <c r="F20" i="56"/>
  <c r="F21" i="56"/>
  <c r="F22" i="56"/>
  <c r="F23" i="56"/>
  <c r="F24" i="56"/>
  <c r="F25" i="56"/>
  <c r="F26" i="56"/>
  <c r="F27" i="56"/>
  <c r="F28" i="56"/>
  <c r="F29" i="56"/>
  <c r="F30" i="56"/>
  <c r="F19" i="59"/>
  <c r="F20" i="59"/>
  <c r="F21" i="59"/>
  <c r="F22" i="59"/>
  <c r="F23" i="59"/>
  <c r="F7" i="60"/>
  <c r="F8" i="60"/>
  <c r="F9" i="60"/>
  <c r="F10" i="60"/>
  <c r="F11" i="60"/>
  <c r="F12" i="60"/>
  <c r="F13" i="60"/>
  <c r="F14" i="60"/>
  <c r="F15" i="60"/>
  <c r="F16" i="60"/>
  <c r="F17" i="60"/>
  <c r="F11" i="61"/>
  <c r="F12" i="61"/>
  <c r="F13" i="61"/>
  <c r="F14" i="61"/>
  <c r="F15" i="61"/>
  <c r="F16" i="61"/>
  <c r="F17" i="61"/>
  <c r="F18" i="61"/>
  <c r="F19" i="61"/>
  <c r="F20" i="61"/>
  <c r="F21" i="61"/>
  <c r="F22" i="61"/>
  <c r="F23" i="61"/>
  <c r="F7" i="62"/>
  <c r="F8" i="62"/>
  <c r="F9" i="62"/>
  <c r="F10" i="62"/>
  <c r="F11" i="62"/>
  <c r="F12" i="62"/>
  <c r="F13" i="62"/>
  <c r="F14" i="62"/>
  <c r="F15" i="62"/>
  <c r="F16" i="62"/>
  <c r="F17" i="62"/>
  <c r="F18" i="62"/>
  <c r="F19" i="62"/>
  <c r="F20" i="62"/>
  <c r="F21" i="62"/>
  <c r="F22" i="62"/>
  <c r="F23" i="62"/>
  <c r="F24" i="62"/>
  <c r="F25" i="62"/>
  <c r="F7" i="63"/>
  <c r="F8" i="63" s="1"/>
  <c r="F9" i="63" s="1"/>
  <c r="F10" i="63" s="1"/>
  <c r="F11" i="63" s="1"/>
  <c r="F12" i="63" s="1"/>
  <c r="F13" i="63" s="1"/>
  <c r="F14" i="63" s="1"/>
  <c r="F15" i="63" s="1"/>
  <c r="F16" i="63" s="1"/>
  <c r="F17" i="63" s="1"/>
  <c r="F18" i="63" s="1"/>
  <c r="F19" i="63" s="1"/>
  <c r="F20" i="63" s="1"/>
  <c r="F21" i="63" s="1"/>
  <c r="F22" i="63" s="1"/>
  <c r="F23" i="63" s="1"/>
  <c r="F24" i="63" s="1"/>
  <c r="F25" i="63" s="1"/>
  <c r="F26" i="63" s="1"/>
  <c r="F27" i="63" s="1"/>
  <c r="F28" i="63" s="1"/>
  <c r="F29" i="63" s="1"/>
  <c r="F30" i="63" s="1"/>
  <c r="F31" i="63" s="1"/>
  <c r="F32" i="63" s="1"/>
  <c r="F7" i="64"/>
  <c r="F8" i="64"/>
  <c r="F9" i="64"/>
  <c r="F10" i="64"/>
  <c r="F11" i="64"/>
  <c r="F12" i="64"/>
  <c r="F13" i="64"/>
  <c r="F14" i="64"/>
  <c r="F15" i="64"/>
  <c r="F16" i="64"/>
  <c r="F17" i="64"/>
  <c r="F18" i="64"/>
  <c r="F19" i="64"/>
  <c r="F20" i="64"/>
  <c r="F21" i="64"/>
  <c r="F22" i="64"/>
  <c r="F23" i="64"/>
  <c r="F24" i="64"/>
  <c r="F25" i="64"/>
  <c r="F26" i="64"/>
  <c r="F27" i="64"/>
  <c r="F28" i="64"/>
  <c r="F13" i="65"/>
  <c r="F14" i="65"/>
  <c r="F15" i="65"/>
  <c r="F16" i="65"/>
  <c r="F17" i="65"/>
  <c r="F18" i="65"/>
  <c r="F19" i="65"/>
  <c r="F20" i="65"/>
  <c r="F21" i="65"/>
  <c r="F7" i="67"/>
  <c r="F8" i="67"/>
  <c r="F9" i="67"/>
  <c r="F10" i="67"/>
  <c r="F11" i="67"/>
  <c r="F12" i="67"/>
  <c r="F13" i="67"/>
  <c r="F14" i="67"/>
  <c r="F15" i="67"/>
  <c r="F16" i="67"/>
  <c r="F17" i="67"/>
  <c r="F18" i="67"/>
  <c r="F19" i="67"/>
  <c r="F20" i="67"/>
  <c r="F21" i="67"/>
  <c r="F22" i="67"/>
  <c r="F23" i="67"/>
  <c r="F24" i="67"/>
  <c r="F25" i="67"/>
  <c r="F26" i="67"/>
  <c r="F27" i="67"/>
  <c r="F28" i="67"/>
  <c r="F29" i="67"/>
  <c r="F30" i="67"/>
  <c r="F7" i="68"/>
  <c r="F8" i="68"/>
  <c r="F9" i="68"/>
  <c r="F10" i="68"/>
  <c r="F11" i="68"/>
  <c r="F12" i="68"/>
  <c r="F13" i="68"/>
  <c r="F14" i="68"/>
  <c r="F15" i="68"/>
  <c r="F16" i="68"/>
  <c r="F17" i="68"/>
  <c r="F18" i="68"/>
  <c r="F7" i="71"/>
  <c r="F8" i="71"/>
  <c r="F9" i="71"/>
  <c r="F10" i="71"/>
  <c r="F11" i="71"/>
  <c r="F12" i="71"/>
  <c r="F13" i="71"/>
  <c r="F14" i="71"/>
  <c r="F15" i="71"/>
  <c r="F16" i="71"/>
  <c r="F17" i="71"/>
  <c r="F18" i="71"/>
  <c r="F19" i="71"/>
  <c r="F20" i="71"/>
  <c r="F21" i="71"/>
  <c r="F22" i="71"/>
  <c r="F23" i="71"/>
  <c r="F24" i="71"/>
  <c r="F25" i="71"/>
  <c r="F26" i="71"/>
  <c r="F27" i="71"/>
  <c r="F28" i="71"/>
  <c r="F29" i="71"/>
  <c r="F30" i="71"/>
  <c r="F7" i="72"/>
  <c r="F8" i="72"/>
  <c r="F9" i="72"/>
  <c r="F10" i="72"/>
  <c r="F11" i="72"/>
  <c r="F12" i="72"/>
  <c r="F13" i="72"/>
  <c r="F14" i="72"/>
  <c r="F15" i="72"/>
  <c r="F16" i="72"/>
  <c r="F17" i="72"/>
  <c r="F18" i="72"/>
  <c r="F19" i="72"/>
  <c r="F20" i="72"/>
  <c r="F21" i="72"/>
  <c r="F22" i="72"/>
  <c r="F23" i="72"/>
  <c r="F24" i="72"/>
  <c r="F25" i="72"/>
  <c r="F26" i="72"/>
  <c r="F27" i="72"/>
  <c r="F28" i="72"/>
  <c r="F29" i="72"/>
  <c r="F30" i="72"/>
  <c r="F7" i="73"/>
  <c r="F8" i="73"/>
  <c r="F9" i="73" s="1"/>
  <c r="F10" i="73" s="1"/>
  <c r="F11" i="73" s="1"/>
  <c r="F12" i="73" s="1"/>
  <c r="F13" i="73" s="1"/>
  <c r="F14" i="73" s="1"/>
  <c r="F15" i="73" s="1"/>
  <c r="F16" i="73" s="1"/>
  <c r="F17" i="73" s="1"/>
  <c r="F18" i="73" s="1"/>
  <c r="F19" i="73" s="1"/>
  <c r="F20" i="73" s="1"/>
  <c r="F21" i="73" s="1"/>
  <c r="F22" i="73" s="1"/>
  <c r="F23" i="73" s="1"/>
  <c r="F24" i="73" s="1"/>
  <c r="F25" i="73" s="1"/>
  <c r="F26" i="73" s="1"/>
  <c r="F27" i="73" s="1"/>
  <c r="F28" i="73" s="1"/>
  <c r="F29" i="73" s="1"/>
  <c r="F7" i="74"/>
  <c r="F8" i="74"/>
  <c r="F9" i="74" s="1"/>
  <c r="F10" i="74" s="1"/>
  <c r="F11" i="74" s="1"/>
  <c r="F12" i="74" s="1"/>
  <c r="F13" i="74" s="1"/>
  <c r="F14" i="74" s="1"/>
  <c r="F15" i="74" s="1"/>
  <c r="F16" i="74" s="1"/>
  <c r="F17" i="74" s="1"/>
  <c r="F18" i="74" s="1"/>
  <c r="F19" i="74" s="1"/>
  <c r="F20" i="74" s="1"/>
  <c r="F21" i="74" s="1"/>
  <c r="F22" i="74" s="1"/>
  <c r="F23" i="74" s="1"/>
  <c r="F24" i="74" s="1"/>
  <c r="F25" i="74" s="1"/>
  <c r="F26" i="74" s="1"/>
  <c r="F27" i="74" s="1"/>
  <c r="F28" i="74" s="1"/>
  <c r="F7" i="76"/>
  <c r="F8" i="76"/>
  <c r="F9" i="76"/>
  <c r="F10" i="76"/>
  <c r="F11" i="76"/>
  <c r="F12" i="76"/>
  <c r="F13" i="76"/>
  <c r="F14" i="76"/>
  <c r="F15" i="76"/>
  <c r="F16" i="76"/>
  <c r="F17" i="76"/>
  <c r="F18" i="76"/>
  <c r="F19" i="76"/>
  <c r="F20" i="76"/>
  <c r="F21" i="76"/>
  <c r="F22" i="76"/>
  <c r="F7" i="77"/>
  <c r="F8" i="77"/>
  <c r="F9" i="77"/>
  <c r="F10" i="77"/>
  <c r="F11" i="77"/>
  <c r="F12" i="77"/>
  <c r="F13" i="77"/>
  <c r="F14" i="77"/>
  <c r="F15" i="77"/>
  <c r="F16" i="77"/>
  <c r="F17" i="77"/>
  <c r="F18" i="77"/>
  <c r="F19" i="77"/>
  <c r="F20" i="77"/>
  <c r="F21" i="77"/>
  <c r="F22" i="77"/>
  <c r="F23" i="77"/>
  <c r="F24" i="7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<sst xmlns="http://schemas.openxmlformats.org/spreadsheetml/2006/main" count="1359" uniqueCount="361">
  <si>
    <t>NGÀY</t>
  </si>
  <si>
    <t>DIỄN GIẢI</t>
  </si>
  <si>
    <t>THU</t>
  </si>
  <si>
    <t>CHI</t>
  </si>
  <si>
    <t>TỒN</t>
  </si>
  <si>
    <t>CMTX</t>
  </si>
  <si>
    <t>CMKTX</t>
  </si>
  <si>
    <t>Mua rau củ</t>
  </si>
  <si>
    <t>Mua tiêu</t>
  </si>
  <si>
    <t>Tồng cộng</t>
  </si>
  <si>
    <t>Mua gạo</t>
  </si>
  <si>
    <t>Mua thịt</t>
  </si>
  <si>
    <t>Mua 100 bao đựng gạo</t>
  </si>
  <si>
    <t>Mua 10kg gạo</t>
  </si>
  <si>
    <t>BÁO CÁO QUỸ NỒI CHÁO HUẾ THÁNG 01/2021</t>
  </si>
  <si>
    <t>Tồn đầu tháng 01/2021</t>
  </si>
  <si>
    <t>Tồn cuối tháng 01/2021</t>
  </si>
  <si>
    <t>Đồng nghiệp USG &amp; Friends CMTX T01</t>
  </si>
  <si>
    <t>Đồng nghiệp USG &amp; Friends CMTX T02</t>
  </si>
  <si>
    <t>Tiền xe chở nồi cháo</t>
  </si>
  <si>
    <t>Mua 2 cái khăn</t>
  </si>
  <si>
    <t>Mua 100 phong bì</t>
  </si>
  <si>
    <t>BÁO CÁO QUỸ NỒI CHÁO HUẾ THÁNG 02/2021</t>
  </si>
  <si>
    <t>Tồn đầu tháng 02/2021</t>
  </si>
  <si>
    <t>Tồn cuối tháng 02/2021</t>
  </si>
  <si>
    <t>Không phát sinh ủng hộ và chi phí</t>
  </si>
  <si>
    <t>BÁO CÁO QUỸ NỒI CHÁO HUẾ THÁNG 03/2021</t>
  </si>
  <si>
    <t>Tồn đầu tháng 03/2021</t>
  </si>
  <si>
    <t>Tồn cuối tháng 03/2021</t>
  </si>
  <si>
    <t>Đồng nghiệp USG &amp; Friends CMTX T3</t>
  </si>
  <si>
    <t xml:space="preserve">TV Vu Ly ủng hộ KTX </t>
  </si>
  <si>
    <t>Không phát sinh chi phí</t>
  </si>
  <si>
    <t>Đồng nghiệp USG &amp; Friends CMTX T4</t>
  </si>
  <si>
    <t>Chị Nguyễn Thị Diệu Huyền CMTX T02,3,4/2021</t>
  </si>
  <si>
    <t>Anh(chị) Ong Tu Van ủng hộ KTX</t>
  </si>
  <si>
    <t>TV Hiếu Tranly ủng hộ KTX</t>
  </si>
  <si>
    <t>BÁO CÁO QUỸ NỒI CHÁO HUẾ THÁNG 04/2021</t>
  </si>
  <si>
    <t>Tồn đầu tháng 04/2021</t>
  </si>
  <si>
    <t>Tồn cuối tháng 04/2021</t>
  </si>
  <si>
    <t>BÁO CÁO QUỸ NỒI CHÁO HUẾ THÁNG 05/2021</t>
  </si>
  <si>
    <t>Yard Sale ủng hộ KTX</t>
  </si>
  <si>
    <t>BÁO CÁO QUỸ NỒI CHÁO HUẾ THÁNG 06/2021</t>
  </si>
  <si>
    <t>Tồn đầu tháng 06/2021</t>
  </si>
  <si>
    <t>Tồn cuối tháng 06/2021</t>
  </si>
  <si>
    <t>Tồn cuối tháng 05/2021</t>
  </si>
  <si>
    <t>Tồn đầu tháng 05/2021</t>
  </si>
  <si>
    <t>TV Vu Ly ủng hộ KTX</t>
  </si>
  <si>
    <t>BÁO CÁO QUỸ NỒI CHÁO HUẾ THÁNG 02/202</t>
  </si>
  <si>
    <t>Tồn đầu tháng 02/2022</t>
  </si>
  <si>
    <t>Tồn cuối tháng 02/2022</t>
  </si>
  <si>
    <t>Chị Nguyen Thi Dieu Huyen CMTX từ T04/21 đến T01/22</t>
  </si>
  <si>
    <t>Mua gia vị các loại</t>
  </si>
  <si>
    <t>Mua làn + bưng nồi</t>
  </si>
  <si>
    <t>Mua máy xay</t>
  </si>
  <si>
    <t>Mua bếp khò</t>
  </si>
  <si>
    <t>Mua bình gas</t>
  </si>
  <si>
    <t>Tiền xích lô chở cháo</t>
  </si>
  <si>
    <t>Mua bộ hộp</t>
  </si>
  <si>
    <t>Mua 2 tạp dề</t>
  </si>
  <si>
    <t>Mua 4 thau</t>
  </si>
  <si>
    <t>Mua giấy</t>
  </si>
  <si>
    <t>ANh Vu Ly ủng hộ KTX</t>
  </si>
  <si>
    <t xml:space="preserve"> Anh ThaiDzuy ủng hộ KTX</t>
  </si>
  <si>
    <t>Chị Tran Thi Quynh Anh  ủng hộ KTX</t>
  </si>
  <si>
    <t>Tồn đầu tháng 06/2022</t>
  </si>
  <si>
    <t>BÁO CÁO QUỸ NỒI CHÁO HUẾ THÁNG 06/2022</t>
  </si>
  <si>
    <t>Tồn cuối tháng 06/2022</t>
  </si>
  <si>
    <t>BÁO CÁO QUỸ NỒI CHÁO HUẾ THÁNG 07/2022</t>
  </si>
  <si>
    <t>Tồn đầu tháng 07/2022</t>
  </si>
  <si>
    <t>Tồn cuối tháng 07/2022</t>
  </si>
  <si>
    <t>Anh Vu Ly ủng hộ KTX</t>
  </si>
  <si>
    <t xml:space="preserve">Mua kéo + bao tay + bột canh </t>
  </si>
  <si>
    <t>Tiền xích lô chở nồi cháo</t>
  </si>
  <si>
    <t>Bịch nước 20lit</t>
  </si>
  <si>
    <t>g</t>
  </si>
  <si>
    <t>Mua dầu ăn, nước mắm, tiêu</t>
  </si>
  <si>
    <t>Mua bột ngọt + hạt nêm + tiêu + muối</t>
  </si>
  <si>
    <t>BÁO CÁO QUỸ NỒI CHÁO HUẾ THÁNG 8/2022</t>
  </si>
  <si>
    <t>Tồn đầu tháng 8/2022</t>
  </si>
  <si>
    <t>Tồn cuối tháng 8/2022</t>
  </si>
  <si>
    <t>Tiền xe chở cháo</t>
  </si>
  <si>
    <t>Mau gia vị (dầu ăn, nước mắm, tiêu, hạt nêm, 2 gói bột canh</t>
  </si>
  <si>
    <t>Mau gạo</t>
  </si>
  <si>
    <t>BÁO CÁO QUỸ NỒI CHÁO HUẾ THÁNG 10/2022</t>
  </si>
  <si>
    <t>Tồn đầu tháng 10/2022</t>
  </si>
  <si>
    <t>Tồn cuối tháng 10/2022</t>
  </si>
  <si>
    <t>Tồn đầu tháng 09/2022</t>
  </si>
  <si>
    <t>Tồn cuối tháng 09/2022</t>
  </si>
  <si>
    <t>Mua 1 thớt nhựa</t>
  </si>
  <si>
    <t>Chị Nguyen Thi Dieu Huyen CMTX T10</t>
  </si>
  <si>
    <t>Đồng nghiệp USG CMTX T9</t>
  </si>
  <si>
    <t>BÁO CÁO QUỸ NỒI CHÁO HUẾ THÁNG 9/2022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</si>
  <si>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</si>
  <si>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</si>
  <si>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</si>
  <si>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</si>
  <si>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</si>
  <si>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</si>
  <si>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</si>
  <si>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</si>
  <si>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</si>
  <si>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</si>
  <si>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</si>
  <si>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</si>
  <si>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TỔNG</t>
  </si>
  <si>
    <t>Mua gia vị (hạt nêm, dầu ăn, nước mắm, tiêu, bột canh)</t>
  </si>
  <si>
    <t>Chị Nguyen Thi Dieu Huyen CMTX T11</t>
  </si>
  <si>
    <t>BÁO CÁO QUỸ NỒI CHÁO HUẾ THÁNG 11/2022</t>
  </si>
  <si>
    <t>Tồn đầu tháng 11/2022</t>
  </si>
  <si>
    <t>Tồn cuối tháng 11/2022</t>
  </si>
  <si>
    <t>Chị Nguyen Thi Dieu Huyen CMTX T12</t>
  </si>
  <si>
    <t>Mua tiêu + 2 gói bột canh</t>
  </si>
  <si>
    <t>Mua 1.5kg hạt nêm</t>
  </si>
  <si>
    <t>BÁO CÁO QUỸ NỒI CHÁO HUẾ THÁNG 12/2022</t>
  </si>
  <si>
    <t>Tồn đầu tháng 12/2022</t>
  </si>
  <si>
    <t>Tồn cuối tháng 12/2022</t>
  </si>
  <si>
    <t>Mua gia vị (nước mắm, dầu ăn, tiêu, 2 gói)</t>
  </si>
  <si>
    <t>Gas</t>
  </si>
  <si>
    <t>Mua 3 con dao + nhôm chìu nồi</t>
  </si>
  <si>
    <t>Anh chị Vũ Ly cùng các bạn</t>
  </si>
  <si>
    <t>BÁO CÁO QUỸ NỒI CHÁO HUẾ THÁNG 1/2023</t>
  </si>
  <si>
    <t>Tồn đầu tháng 1/2023</t>
  </si>
  <si>
    <t>Tồn cuối tháng 1/2023</t>
  </si>
  <si>
    <t>BÁO CÁO QUỸ NỒI CHÁO HUẾ THÁNG 2/2023</t>
  </si>
  <si>
    <t>Tồn đầu tháng 2/2023</t>
  </si>
  <si>
    <t>Đồng nghiệp USG CMTX T01</t>
  </si>
  <si>
    <t>Chị Nguyen Thi Dieu Huyen CMTX T01</t>
  </si>
  <si>
    <t>Anh Thắng Cọt ủng hộ KTX</t>
  </si>
  <si>
    <t>Tồn cuối tháng 2/2023</t>
  </si>
  <si>
    <t>Mua rau</t>
  </si>
  <si>
    <t>Mua thớt</t>
  </si>
  <si>
    <t>Mua gia vị (dầu ăn, nước mắm, tiêu, bột canh)</t>
  </si>
  <si>
    <t>Chị Nguyen Thi Dieu Huyen CMTX T02</t>
  </si>
  <si>
    <t>Đồng nghiệp USG CMTX T02</t>
  </si>
  <si>
    <t>BÁO CÁO QUỸ NỒI CHÁO HUẾ THÁNG 3/2023</t>
  </si>
  <si>
    <t>Tồn đầu tháng 3/2023</t>
  </si>
  <si>
    <t>Tồn cuối tháng 3/2023</t>
  </si>
  <si>
    <t>Chị Nguyên Thi Dieu Huyen CMTX T3</t>
  </si>
  <si>
    <t>Mua gia vị (hạt nêm, tiêu, bột canh)</t>
  </si>
  <si>
    <t>Mua miếng rửa chén, 2 muỗng, 1 hộp nhựa</t>
  </si>
  <si>
    <t>BÁO CÁO QUỸ NỒI CHÁO HUẾ THÁNG 4/2023</t>
  </si>
  <si>
    <t>Tồn đầu tháng 4/2023</t>
  </si>
  <si>
    <t>Tồn cuối tháng 4/2023</t>
  </si>
  <si>
    <t>Chị Nguyên Thi Dieu Huyen CMTX T4</t>
  </si>
  <si>
    <t>Mua dầu ăn, nước mắm, bột canh</t>
  </si>
  <si>
    <t>Mua muối</t>
  </si>
  <si>
    <t>Mua bột canh, tiêu, hạt nêm</t>
  </si>
  <si>
    <t>Mua nước rửa chén, nước mắm</t>
  </si>
  <si>
    <t>BÁO CÁO QUỸ NỒI CHÁO HUẾ THÁNG 5/2023</t>
  </si>
  <si>
    <t>Tồn đầu tháng 5/2023</t>
  </si>
  <si>
    <t>Tồn cuối tháng 5/2023</t>
  </si>
  <si>
    <t>Chị Nguyên Thi Dieu Huyen CMTX T5</t>
  </si>
  <si>
    <t>Tran Ha chuyển trả tạm ứng đi chợ</t>
  </si>
  <si>
    <t>Anh ThaiDzuy ủng hộ KTX(mua vật dụng)</t>
  </si>
  <si>
    <t>Chị Le Tear ủng hộ KTX (mua vật dụng)</t>
  </si>
  <si>
    <t>Chị Vu Ngoc Thuy ủng hộ KTX (mua vật dụng)</t>
  </si>
  <si>
    <t>Tiền gas</t>
  </si>
  <si>
    <t>Tạm ứng Comay_a2n</t>
  </si>
  <si>
    <t>Mua gia vị</t>
  </si>
  <si>
    <t>Mua chổi nhựa</t>
  </si>
  <si>
    <t>Mài dao</t>
  </si>
  <si>
    <t>Mua đũa</t>
  </si>
  <si>
    <t>Mua khăn</t>
  </si>
  <si>
    <t>Mua dao</t>
  </si>
  <si>
    <t>Đổi nước</t>
  </si>
  <si>
    <t>Mua ly</t>
  </si>
  <si>
    <t>Mua hộp lưu mẫu</t>
  </si>
  <si>
    <t>Mua dây bếp ga</t>
  </si>
  <si>
    <t>Mua quạt điện</t>
  </si>
  <si>
    <t>Mua dây điện</t>
  </si>
  <si>
    <t>BÁO CÁO QUỸ NỒI CHÁO HUẾ THÁNG 6/2023</t>
  </si>
  <si>
    <t>Tồn đầu tháng 6/2023</t>
  </si>
  <si>
    <t>Mua nước rửa chén</t>
  </si>
  <si>
    <t>Mua gạo 10kg</t>
  </si>
  <si>
    <t>Chị Tran Thi Da Thao ủng hộ KTX</t>
  </si>
  <si>
    <t>Anh Le Nhat Minh ủng hộ KTX</t>
  </si>
  <si>
    <t>MTQ có số GD 203175.180623.155352 ủng hộ KTX</t>
  </si>
  <si>
    <t>Chị Nguyên Thi Dieu Huyen CMTX T6</t>
  </si>
  <si>
    <t>MTQ có số GD 184849.300623.111012 ủng hộ KTX</t>
  </si>
  <si>
    <t>Anh Trần Minh Huy ủng hộ KTX</t>
  </si>
  <si>
    <t>Tồn cuối tháng 6/2023</t>
  </si>
  <si>
    <t>BÁO CÁO QUỸ NỒI CHÁO HUẾ THÁNG 7/2023</t>
  </si>
  <si>
    <t>Tồn đầu tháng 7/2023</t>
  </si>
  <si>
    <t>Tồn cuối tháng 7/2023</t>
  </si>
  <si>
    <t>Chị Nguyên Thi Dieu Huyen CMTX T7</t>
  </si>
  <si>
    <t>MTQ có số GD 430531.040723.153345 ủng hộ KTX</t>
  </si>
  <si>
    <t>Chị Le Thi Hoang Trang ủng hộ KTX</t>
  </si>
  <si>
    <t>Đổi gas</t>
  </si>
  <si>
    <t>Hạt nêm</t>
  </si>
  <si>
    <t>Mua 2 ghế ngồi nhỏ</t>
  </si>
  <si>
    <t>Mua 2 dao 2 lưỡi</t>
  </si>
  <si>
    <t>Mua dầu ăn</t>
  </si>
  <si>
    <t>Mua bao tay + mì chính</t>
  </si>
  <si>
    <t>BÁO CÁO QUỸ NỒI CHÁO HUẾ THÁNG 8/2023</t>
  </si>
  <si>
    <t>Mua hạt nên</t>
  </si>
  <si>
    <t>Mua vá múc cháo</t>
  </si>
  <si>
    <t>Mua bột ngọt</t>
  </si>
  <si>
    <t>Chị Nguyên Thi Dieu Huyen CMTX T8</t>
  </si>
  <si>
    <t>Chị Le Thi Hoang Trang ủng hộ KTX</t>
  </si>
  <si>
    <t>Tồn đầu tháng 8/2023</t>
  </si>
  <si>
    <t>Tồn cuối tháng 8/2023</t>
  </si>
  <si>
    <t>BÁO CÁO QUỸ NỒI CHÁO HUẾ THÁNG 9/2023</t>
  </si>
  <si>
    <t>Tồn đầu tháng 9/2023</t>
  </si>
  <si>
    <t>Tồn cuối tháng 9/2023</t>
  </si>
  <si>
    <t>Chị Tran Thi Phuong Lien ủng hộ KTX</t>
  </si>
  <si>
    <t>Chị Nguyên Thi Dieu Huyen CMTX T9</t>
  </si>
  <si>
    <t>Đổi nước uống</t>
  </si>
  <si>
    <t>Mua nước mắm</t>
  </si>
  <si>
    <t>BÁO CÁO QUỸ NỒI CHÁO HUẾ THÁNG 10/2023</t>
  </si>
  <si>
    <t>Tồn đầu tháng 10/2023</t>
  </si>
  <si>
    <t>Tồn cuối tháng 10/2023</t>
  </si>
  <si>
    <t>Mua mì chính</t>
  </si>
  <si>
    <t>Mua hạt nêm</t>
  </si>
  <si>
    <t>Mua miếng rửa chén</t>
  </si>
  <si>
    <t>Mua bao tay</t>
  </si>
  <si>
    <t>Mua chùi nồi</t>
  </si>
  <si>
    <t>Anh Le Nhat Minh ủng hộ KTX</t>
  </si>
  <si>
    <t>Chị Nguyên Thi Dieu Huyen CMTX T10</t>
  </si>
  <si>
    <t>BÁO CÁO QUỸ NỒI CHÁO HUẾ THÁNG 11/2023</t>
  </si>
  <si>
    <t>Tồn đầu tháng 11/2023</t>
  </si>
  <si>
    <t>Chị Nguyên Thi Dieu Huyen CMTX 11</t>
  </si>
  <si>
    <t>Tạm ứng Comay_a2n mua vật tư</t>
  </si>
  <si>
    <t>Mua vật tư</t>
  </si>
  <si>
    <t>Mua 1 nồi nhỏ</t>
  </si>
  <si>
    <t>Mua 2 thớt</t>
  </si>
  <si>
    <t>Mua hộp đựng gia vị</t>
  </si>
  <si>
    <t>Mua 10 muỗng</t>
  </si>
  <si>
    <t>Mua 10 tô</t>
  </si>
  <si>
    <t>Mua vá</t>
  </si>
  <si>
    <t>Mua giỏ nhựa</t>
  </si>
  <si>
    <t>Nhận tiền tạm ứng</t>
  </si>
  <si>
    <t>CÒN LẠI</t>
  </si>
  <si>
    <t>Mau rau củ</t>
  </si>
  <si>
    <t>Mua máy xay lần 2 còn thiếu</t>
  </si>
  <si>
    <t>Mua hoa tặng đội CTXH trường ĐH Khoa học Huế</t>
  </si>
  <si>
    <t>BÁO CÁO QUỸ NỒI CHÁO HUẾ THÁNG 12/2023</t>
  </si>
  <si>
    <t>Tồn đầu tháng 12/2023</t>
  </si>
  <si>
    <t>Tồn cuối tháng 12/2023</t>
  </si>
  <si>
    <t>Mua bao tay nilong</t>
  </si>
  <si>
    <t>Mua 2 lít dầu ăn</t>
  </si>
  <si>
    <t>Chú banbe6x hỗ trợ trả nợ cũ</t>
  </si>
  <si>
    <t>Một MTQ ở HCM</t>
  </si>
  <si>
    <t>Le Nhat Minh ủng hộ KTX</t>
  </si>
  <si>
    <t>Chị Nguyên Thi Dieu Huyen CMTX 12</t>
  </si>
  <si>
    <t xml:space="preserve">Trả nợ cũ tiền thịt heo </t>
  </si>
  <si>
    <t>BÁO CÁO QUỸ NỒI CHÁO HUẾ THÁNG 01/2024</t>
  </si>
  <si>
    <t>Tồn đầu tháng 01/2024</t>
  </si>
  <si>
    <t>Tồn cuối tháng 01/2024</t>
  </si>
  <si>
    <t>Chị Nguyên Thi Dieu Huyen CMTX T01</t>
  </si>
  <si>
    <t>Thắp hương chủ nhà</t>
  </si>
  <si>
    <t>Tồn đầu tháng 02/2024</t>
  </si>
  <si>
    <t>BÁO CÁO QUỸ NỒI CHÁO HUẾ THÁNG 02-3/2024</t>
  </si>
  <si>
    <t>Chị Nguyên Thi Dieu Huyen CMTX T02</t>
  </si>
  <si>
    <t>Anh Le Nhat Minh CMTX T2</t>
  </si>
  <si>
    <t>Anh Le Nhat Minh CMTX T3</t>
  </si>
  <si>
    <t>Chị Nguyên Thi Dieu Huyen CMTX T03</t>
  </si>
  <si>
    <t>Mua 1 lít dầu ăn</t>
  </si>
  <si>
    <t>Mua 3 cái thớt</t>
  </si>
  <si>
    <t>Mua hộp nhựa</t>
  </si>
  <si>
    <t>Tồn cuối tháng 03/2024</t>
  </si>
  <si>
    <t>BÁO CÁO QUỸ NỒI CHÁO HUẾ THÁNG 04/2024</t>
  </si>
  <si>
    <t>Tồn đầu tháng 04/2024</t>
  </si>
  <si>
    <t>Tồn cuối tháng 04/2024</t>
  </si>
  <si>
    <t>Mua rau củ thêm</t>
  </si>
  <si>
    <t xml:space="preserve">Mua hạt nêm </t>
  </si>
  <si>
    <t>Anh Tran Quoc Viet  ủng hộ KTX (làm xe cho nồi cháo)</t>
  </si>
  <si>
    <t>Chị Chau Thi Kim Loan ủng hộ KTX</t>
  </si>
  <si>
    <t>Chị Nguyen Thi Dieu Huyen CMTX T5</t>
  </si>
  <si>
    <t>BÁO CÁO QUỸ NỒI CHÁO HUẾ THÁNG 05/2024</t>
  </si>
  <si>
    <t>Tồn đầu tháng 05/2024</t>
  </si>
  <si>
    <t>Tồn cuối tháng 05/2024</t>
  </si>
  <si>
    <t>Mua rau thêm</t>
  </si>
  <si>
    <t>BÁO CÁO QUỸ NỒI CHÁO HUẾ THÁNG 06/2024</t>
  </si>
  <si>
    <t>Tồn đầu tháng 06/2024</t>
  </si>
  <si>
    <t>Tồn cuối tháng 06/2024</t>
  </si>
  <si>
    <t>Chị Nguyen Thi Dieu Huyen CMTX T6</t>
  </si>
  <si>
    <t>BÁO CÁO QUỸ NỒI CHÁO HUẾ THÁNG 07/2024</t>
  </si>
  <si>
    <t>Tồn cuối tháng 07/2024</t>
  </si>
  <si>
    <t>Chị Nguyen Thi Dieu Huyen CMTX T7</t>
  </si>
  <si>
    <t>Tồn đầu tháng 07/2024</t>
  </si>
  <si>
    <t>Mua 1 cái quạt</t>
  </si>
  <si>
    <t>Mua ổ cắm điện</t>
  </si>
  <si>
    <t>BÁO CÁO QUỸ NỒI CHÁO HUẾ THÁNG 08/2024</t>
  </si>
  <si>
    <t>Tồn đầu tháng 08/2024</t>
  </si>
  <si>
    <t>Tồn cuối tháng 08/2024</t>
  </si>
  <si>
    <t>Chị Nguyen Thi Dieu Huyen CMTX T8</t>
  </si>
  <si>
    <t>Chị Tran Thi Mai Lan ủng hộ KTX</t>
  </si>
  <si>
    <t>Mua bao tay nilon</t>
  </si>
  <si>
    <t>Mua 5 cái bát</t>
  </si>
  <si>
    <t xml:space="preserve">Mua 10 cái muỗng </t>
  </si>
  <si>
    <t>Mua 2 hộp đựng gia vị</t>
  </si>
  <si>
    <t>Tồn đầu tháng 09/2024</t>
  </si>
  <si>
    <t>BÁO CÁO QUỸ NỒI CHÁO HUẾ THÁNG 09/2024</t>
  </si>
  <si>
    <t>Tồn cuối tháng 09/2024</t>
  </si>
  <si>
    <t>Chị Nguyen Thi Dieu Huyen CMTX T9</t>
  </si>
  <si>
    <t>TỔNG CHI PHÍ THÀNG 9/2024: 3.225.000đ</t>
  </si>
  <si>
    <t>Mua nước nắm</t>
  </si>
  <si>
    <t>BÁO CÁO QUỸ NỒI CHÁO HUẾ THÁNG 10/2024</t>
  </si>
  <si>
    <t>Tồn đầu tháng 10/2024</t>
  </si>
  <si>
    <t>Tồn cuối tháng 10/2024</t>
  </si>
  <si>
    <t>Tiền xích lô chở nổi cháo</t>
  </si>
  <si>
    <t>Chị Nguyen Thi Dieu Huyen CMTX 10</t>
  </si>
  <si>
    <t>BÁO CÁO QUỸ NỒI CHÁO HUẾ THÁNG 11/2024</t>
  </si>
  <si>
    <t>Tồn đầu tháng 11/2024</t>
  </si>
  <si>
    <t>Tồn cuối tháng 11/2024</t>
  </si>
  <si>
    <t xml:space="preserve">Mua muối </t>
  </si>
  <si>
    <t xml:space="preserve">Mua gạo </t>
  </si>
  <si>
    <t>UH đội CTXH trường ĐH Khoa Học Huế</t>
  </si>
  <si>
    <t>BÁO CÁO QUỸ NỒI CHÁO HUẾ THÁNG 12/2024</t>
  </si>
  <si>
    <t>A/C QR - huy chin ủng hộ KTX</t>
  </si>
  <si>
    <t>Mua một ngọt</t>
  </si>
  <si>
    <t>BÁO CÁO QUỸ NỒI CHÁO HUẾ THÁNG 01/2025</t>
  </si>
  <si>
    <t>Tồn đầu tháng 12/2024</t>
  </si>
  <si>
    <t>Tồn đầu tháng 01/2025</t>
  </si>
  <si>
    <t>Chị Nguyen Thi Dieu Huyen CMTX T1</t>
  </si>
  <si>
    <t>Tồn cuối tháng 12/2024</t>
  </si>
  <si>
    <t>BÁO CÁO QUỸ NỒI CHÁO HUẾ THÁNG 02/2025</t>
  </si>
  <si>
    <t>Tồn đầu tháng 02/2025</t>
  </si>
  <si>
    <t>Tồn cuối tháng 02/2025</t>
  </si>
  <si>
    <t>Tồn cuối tháng 01/2025</t>
  </si>
  <si>
    <t>Chị Nguyen Thi Dieu Huyen CMTX T2</t>
  </si>
  <si>
    <t>BÁO CÁO QUỸ NỒI CHÁO HUẾ THÁNG 03/2025</t>
  </si>
  <si>
    <t>Tồn đầu tháng 03/2025</t>
  </si>
  <si>
    <t>Tồn cuối tháng 03/2025</t>
  </si>
  <si>
    <t>Chị Nguyen Thi Dieu Huyen CMTX T3</t>
  </si>
  <si>
    <t>BÁO CÁO QUỸ NỒI CHÁO HUẾ THÁNG 04/2025</t>
  </si>
  <si>
    <t>Tồn đầu tháng 04/2025</t>
  </si>
  <si>
    <t>Tồn cuối tháng 04/2025</t>
  </si>
  <si>
    <t>Chị Nguyen Thi Dieu Huyen CMTX T4</t>
  </si>
  <si>
    <t>Chị Nguyen Thi Thanh Thuy ủng hộ KTX</t>
  </si>
  <si>
    <t>Mua muỗng</t>
  </si>
  <si>
    <t>BÁO CÁO QUỸ NỒI CHÁO HUẾ THÁNG 05/2025</t>
  </si>
  <si>
    <t>Tồn đầu tháng 05/2025</t>
  </si>
  <si>
    <t>Tồn cuối tháng 05/2025</t>
  </si>
  <si>
    <t>MTQ có số GD 999325.300525.100914 ung ho KTX</t>
  </si>
  <si>
    <t>MTQ có số GD 216607.050525.092800 ủng hộ KTX</t>
  </si>
  <si>
    <t>Mua 2 ghế nhỏ</t>
  </si>
  <si>
    <t>Mua 2 khăn lau</t>
  </si>
  <si>
    <t>BÁO CÁO QUỸ NỒI CHÁO HUẾ THÁNG 06/2025</t>
  </si>
  <si>
    <t xml:space="preserve">Mua rau củ </t>
  </si>
  <si>
    <t xml:space="preserve">Mua dầu ăn </t>
  </si>
  <si>
    <t>Mua mước mắm</t>
  </si>
  <si>
    <t>BÁO CÁO QUỸ NỒI CHÁO HUẾ THÁNG 07/2025</t>
  </si>
  <si>
    <t>Tồn đầu tháng 07/2025</t>
  </si>
  <si>
    <t>Tồn cuối tháng 07/2025</t>
  </si>
  <si>
    <t>Chị Lan dsax ủng hộ KTX</t>
  </si>
  <si>
    <t>Quỹ nồi cháo miền Nam hỗ trợ kinh phí hoạt động</t>
  </si>
  <si>
    <t>BÁO CÁO QUỸ NỒI CHÁO HUẾ THÁNG 08/2025</t>
  </si>
  <si>
    <t>Tồn đầu tháng 08/2025</t>
  </si>
  <si>
    <t>Tồn cuối tháng 08/2025</t>
  </si>
  <si>
    <t>Tồn đầu tháng 06/2025</t>
  </si>
  <si>
    <t>Tồn cuối tháng 06/2025</t>
  </si>
  <si>
    <t>GD Le Ba Quyen ủng hộ KTX</t>
  </si>
  <si>
    <t>BÁO CÁO QUỸ NỒI CHÁO HUẾ THÁNG 09/2025</t>
  </si>
  <si>
    <t>Tồn đầu tháng 09/2025</t>
  </si>
  <si>
    <t>Tồn cuối tháng 09/2025</t>
  </si>
  <si>
    <t>MTQ có số GD 45662.163648 ủng hộ KTX</t>
  </si>
  <si>
    <t>BÁO CÁO QUỸ NỒI CHÁO HUẾ THÁNG 10/2025</t>
  </si>
  <si>
    <t>Tồn đầu tháng 10/2025</t>
  </si>
  <si>
    <t>Bánh mì</t>
  </si>
  <si>
    <t>Tồn cuối tháng 10/2025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</si>
</sst>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dd\-mm\-yy"/>
  </numFmts>
  <fonts count="20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indexed="12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rgb="FF000000"/>
      <name val="Verdana"/>
      <family val="2"/>
    </font>
    <font>
      <sz val="13"/>
      <color theme="1"/>
      <name val="Calibri"/>
      <family val="2"/>
      <scheme val="minor"/>
    </font>
    <font>
      <sz val="13"/>
      <color theme="1"/>
      <name val="Calibri"/>
      <family val="2"/>
      <charset val="163"/>
      <scheme val="minor"/>
    </font>
    <font>
      <sz val="13"/>
      <color rgb="FF000000"/>
      <name val="Verdana"/>
      <family val="2"/>
    </font>
    <font>
      <sz val="11"/>
      <color rgb="FF000000"/>
      <name val="Verdana"/>
      <family val="2"/>
    </font>
    <font>
      <b/>
      <u/>
      <sz val="11"/>
      <color rgb="FF000000"/>
      <name val="Verdana"/>
      <family val="2"/>
    </font>
    <font>
      <sz val="12"/>
      <color rgb="FF000000"/>
      <name val="Verdana"/>
      <family val="2"/>
    </font>
    <font>
      <b/>
      <sz val="12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43" fontId="1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1"/>
    <xf numFmtId="0" fontId="5" fillId="0" borderId="0" xfId="1" applyFont="1" applyAlignment="1">
      <alignment vertical="center"/>
    </xf>
    <xf numFmtId="0" fontId="6" fillId="0" borderId="0" xfId="1" applyFont="1"/>
    <xf numFmtId="0" fontId="7" fillId="2" borderId="1" xfId="1" applyFont="1" applyFill="1" applyBorder="1" applyAlignment="1">
      <alignment vertical="center"/>
    </xf>
    <xf numFmtId="3" fontId="7" fillId="2" borderId="1" xfId="1" applyNumberFormat="1" applyFont="1" applyFill="1" applyBorder="1" applyAlignment="1">
      <alignment vertical="center"/>
    </xf>
    <xf numFmtId="164" fontId="8" fillId="0" borderId="1" xfId="1" applyNumberFormat="1" applyFont="1" applyBorder="1" applyAlignment="1">
      <alignment horizontal="center" vertical="center"/>
    </xf>
    <xf numFmtId="3" fontId="8" fillId="0" borderId="1" xfId="1" applyNumberFormat="1" applyFont="1" applyBorder="1" applyAlignment="1">
      <alignment vertical="center"/>
    </xf>
    <xf numFmtId="3" fontId="9" fillId="0" borderId="1" xfId="1" applyNumberFormat="1" applyFont="1" applyBorder="1"/>
    <xf numFmtId="0" fontId="10" fillId="0" borderId="1" xfId="1" applyFont="1" applyBorder="1"/>
    <xf numFmtId="3" fontId="7" fillId="2" borderId="1" xfId="0" applyNumberFormat="1" applyFont="1" applyFill="1" applyBorder="1" applyAlignment="1">
      <alignment horizontal="center" vertical="center"/>
    </xf>
    <xf numFmtId="3" fontId="6" fillId="0" borderId="0" xfId="1" applyNumberFormat="1" applyFont="1"/>
    <xf numFmtId="0" fontId="12" fillId="0" borderId="0" xfId="0" applyFont="1"/>
    <xf numFmtId="43" fontId="3" fillId="0" borderId="0" xfId="2" applyFont="1"/>
    <xf numFmtId="0" fontId="13" fillId="0" borderId="0" xfId="1" applyFont="1"/>
    <xf numFmtId="0" fontId="14" fillId="0" borderId="0" xfId="0" applyFont="1"/>
    <xf numFmtId="0" fontId="15" fillId="0" borderId="0" xfId="0" applyFont="1"/>
    <xf numFmtId="3" fontId="3" fillId="0" borderId="0" xfId="1" applyNumberFormat="1"/>
    <xf numFmtId="0" fontId="2" fillId="0" borderId="0" xfId="1" applyFont="1"/>
    <xf numFmtId="3" fontId="0" fillId="0" borderId="0" xfId="0" applyNumberFormat="1"/>
    <xf numFmtId="0" fontId="17" fillId="0" borderId="0" xfId="0" applyFont="1"/>
    <xf numFmtId="0" fontId="16" fillId="0" borderId="0" xfId="0" applyFont="1"/>
    <xf numFmtId="0" fontId="18" fillId="0" borderId="0" xfId="0" applyFont="1"/>
    <xf numFmtId="3" fontId="8" fillId="3" borderId="1" xfId="1" applyNumberFormat="1" applyFont="1" applyFill="1" applyBorder="1" applyAlignment="1">
      <alignment vertical="center"/>
    </xf>
    <xf numFmtId="0" fontId="1" fillId="0" borderId="0" xfId="1" applyFont="1"/>
    <xf numFmtId="3" fontId="3" fillId="3" borderId="0" xfId="1" applyNumberFormat="1" applyFill="1"/>
    <xf numFmtId="0" fontId="19" fillId="0" borderId="0" xfId="0" applyFont="1"/>
    <xf numFmtId="16" fontId="10" fillId="0" borderId="1" xfId="1" applyNumberFormat="1" applyFont="1" applyBorder="1"/>
    <xf numFmtId="0" fontId="7" fillId="2" borderId="1" xfId="1" applyFont="1" applyFill="1" applyBorder="1" applyAlignment="1">
      <alignment horizontal="left" vertical="center"/>
    </xf>
    <xf numFmtId="3" fontId="7" fillId="2" borderId="1" xfId="1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7" fillId="2" borderId="1" xfId="0" applyNumberFormat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left" vertical="center"/>
    </xf>
    <xf numFmtId="0" fontId="7" fillId="2" borderId="3" xfId="1" applyFont="1" applyFill="1" applyBorder="1" applyAlignment="1">
      <alignment horizontal="left" vertical="center"/>
    </xf>
  </cellXfs>
  <cellStyles count="3">
    <cellStyle name="Comma" xfId="2" builtinId="3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3"/>
  <sheetViews>
    <sheetView workbookViewId="0">
      <selection activeCell="A32" sqref="A32:B32"/>
    </sheetView>
  </sheetViews>
  <sheetFormatPr defaultColWidth="9.140625" defaultRowHeight="17.25" x14ac:dyDescent="0.3"/>
  <cols>
    <col min="1" max="1" width="13.5703125" style="1" customWidth="1"/>
    <col min="2" max="2" width="41" style="1" customWidth="1"/>
    <col min="3" max="3" width="13.42578125" style="1" customWidth="1"/>
    <col min="4" max="4" width="13.28515625" style="1" customWidth="1"/>
    <col min="5" max="6" width="14.28515625" style="1" customWidth="1"/>
    <col min="7" max="7" width="13.28515625" style="14" customWidth="1"/>
    <col min="8" max="16384" width="9.140625" style="1"/>
  </cols>
  <sheetData>
    <row r="2" spans="1:7" ht="25.5" customHeight="1" x14ac:dyDescent="0.3">
      <c r="A2" s="30" t="s">
        <v>14</v>
      </c>
      <c r="B2" s="30"/>
      <c r="C2" s="30"/>
      <c r="D2" s="30"/>
      <c r="E2" s="30"/>
      <c r="F2" s="30"/>
    </row>
    <row r="3" spans="1:7" ht="18.75" x14ac:dyDescent="0.3">
      <c r="A3" s="2"/>
      <c r="B3" s="2"/>
      <c r="C3" s="2"/>
      <c r="D3" s="2"/>
      <c r="E3" s="2"/>
      <c r="F3" s="2"/>
    </row>
    <row r="4" spans="1:7" customFormat="1" x14ac:dyDescent="0.3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5"/>
    </row>
    <row r="5" spans="1:7" customFormat="1" x14ac:dyDescent="0.3">
      <c r="A5" s="31"/>
      <c r="B5" s="31"/>
      <c r="C5" s="10" t="s">
        <v>5</v>
      </c>
      <c r="D5" s="10" t="s">
        <v>6</v>
      </c>
      <c r="E5" s="32"/>
      <c r="F5" s="32"/>
      <c r="G5" s="15"/>
    </row>
    <row r="6" spans="1:7" ht="16.5" x14ac:dyDescent="0.25">
      <c r="A6" s="4" t="s">
        <v>15</v>
      </c>
      <c r="B6" s="4"/>
      <c r="C6" s="5"/>
      <c r="D6" s="5"/>
      <c r="E6" s="5"/>
      <c r="F6" s="5">
        <v>19221332</v>
      </c>
      <c r="G6" s="16"/>
    </row>
    <row r="7" spans="1:7" ht="15.75" x14ac:dyDescent="0.25">
      <c r="A7" s="6">
        <v>44199</v>
      </c>
      <c r="B7" s="9" t="s">
        <v>7</v>
      </c>
      <c r="C7" s="7"/>
      <c r="D7" s="7"/>
      <c r="E7" s="7">
        <v>168000</v>
      </c>
      <c r="F7" s="8">
        <f t="shared" ref="F7:F27" si="0">F6+C7+D7-E7</f>
        <v>19053332</v>
      </c>
      <c r="G7" s="12"/>
    </row>
    <row r="8" spans="1:7" ht="15.75" x14ac:dyDescent="0.25">
      <c r="A8" s="6">
        <v>44199</v>
      </c>
      <c r="B8" s="9" t="s">
        <v>11</v>
      </c>
      <c r="C8" s="7"/>
      <c r="D8" s="7"/>
      <c r="E8" s="7">
        <v>250000</v>
      </c>
      <c r="F8" s="8">
        <f t="shared" si="0"/>
        <v>18803332</v>
      </c>
      <c r="G8" s="12"/>
    </row>
    <row r="9" spans="1:7" ht="15.75" x14ac:dyDescent="0.25">
      <c r="A9" s="6">
        <v>44199</v>
      </c>
      <c r="B9" s="9" t="s">
        <v>19</v>
      </c>
      <c r="C9" s="7"/>
      <c r="D9" s="7"/>
      <c r="E9" s="7">
        <v>50000</v>
      </c>
      <c r="F9" s="8">
        <f t="shared" si="0"/>
        <v>18753332</v>
      </c>
      <c r="G9" s="12"/>
    </row>
    <row r="10" spans="1:7" ht="15.75" x14ac:dyDescent="0.25">
      <c r="A10" s="6">
        <v>44199</v>
      </c>
      <c r="B10" s="9" t="s">
        <v>13</v>
      </c>
      <c r="C10" s="7"/>
      <c r="D10" s="7"/>
      <c r="E10" s="7">
        <v>130000</v>
      </c>
      <c r="F10" s="8">
        <f t="shared" si="0"/>
        <v>18623332</v>
      </c>
      <c r="G10" s="12"/>
    </row>
    <row r="11" spans="1:7" ht="15.75" x14ac:dyDescent="0.25">
      <c r="A11" s="6">
        <v>44199</v>
      </c>
      <c r="B11" s="9" t="s">
        <v>20</v>
      </c>
      <c r="C11" s="7"/>
      <c r="D11" s="7"/>
      <c r="E11" s="7">
        <v>10000</v>
      </c>
      <c r="F11" s="8">
        <f t="shared" si="0"/>
        <v>18613332</v>
      </c>
      <c r="G11" s="12"/>
    </row>
    <row r="12" spans="1:7" ht="16.5" x14ac:dyDescent="0.25">
      <c r="A12" s="6">
        <v>44202</v>
      </c>
      <c r="B12" s="9" t="s">
        <v>17</v>
      </c>
      <c r="C12" s="7">
        <v>2500000</v>
      </c>
      <c r="D12" s="7"/>
      <c r="E12" s="7"/>
      <c r="F12" s="8">
        <f t="shared" si="0"/>
        <v>21113332</v>
      </c>
      <c r="G12" s="16"/>
    </row>
    <row r="13" spans="1:7" ht="15.75" x14ac:dyDescent="0.25">
      <c r="A13" s="6">
        <v>44206</v>
      </c>
      <c r="B13" s="9" t="s">
        <v>7</v>
      </c>
      <c r="C13" s="7"/>
      <c r="D13" s="7"/>
      <c r="E13" s="7">
        <v>170000</v>
      </c>
      <c r="F13" s="8">
        <f t="shared" si="0"/>
        <v>20943332</v>
      </c>
      <c r="G13" s="12"/>
    </row>
    <row r="14" spans="1:7" ht="15.75" x14ac:dyDescent="0.25">
      <c r="A14" s="6">
        <v>44206</v>
      </c>
      <c r="B14" s="9" t="s">
        <v>11</v>
      </c>
      <c r="C14" s="7"/>
      <c r="D14" s="7"/>
      <c r="E14" s="7">
        <v>250000</v>
      </c>
      <c r="F14" s="8">
        <f t="shared" si="0"/>
        <v>20693332</v>
      </c>
      <c r="G14" s="12"/>
    </row>
    <row r="15" spans="1:7" ht="15.75" x14ac:dyDescent="0.25">
      <c r="A15" s="6">
        <v>44206</v>
      </c>
      <c r="B15" s="9" t="s">
        <v>19</v>
      </c>
      <c r="C15" s="7"/>
      <c r="D15" s="7"/>
      <c r="E15" s="7">
        <v>50000</v>
      </c>
      <c r="F15" s="8">
        <f t="shared" si="0"/>
        <v>20643332</v>
      </c>
      <c r="G15" s="12"/>
    </row>
    <row r="16" spans="1:7" ht="15.75" x14ac:dyDescent="0.25">
      <c r="A16" s="6">
        <v>44206</v>
      </c>
      <c r="B16" s="9" t="s">
        <v>8</v>
      </c>
      <c r="C16" s="7"/>
      <c r="D16" s="7"/>
      <c r="E16" s="7">
        <v>20000</v>
      </c>
      <c r="F16" s="8">
        <f t="shared" si="0"/>
        <v>20623332</v>
      </c>
      <c r="G16" s="12"/>
    </row>
    <row r="17" spans="1:7" ht="15.75" x14ac:dyDescent="0.25">
      <c r="A17" s="6">
        <v>44213</v>
      </c>
      <c r="B17" s="9" t="s">
        <v>7</v>
      </c>
      <c r="C17" s="7"/>
      <c r="D17" s="7"/>
      <c r="E17" s="7">
        <v>175000</v>
      </c>
      <c r="F17" s="8">
        <f t="shared" si="0"/>
        <v>20448332</v>
      </c>
      <c r="G17" s="12"/>
    </row>
    <row r="18" spans="1:7" ht="15.75" x14ac:dyDescent="0.25">
      <c r="A18" s="6">
        <v>44213</v>
      </c>
      <c r="B18" s="9" t="s">
        <v>11</v>
      </c>
      <c r="C18" s="7"/>
      <c r="D18" s="7"/>
      <c r="E18" s="7">
        <v>250000</v>
      </c>
      <c r="F18" s="8">
        <f t="shared" si="0"/>
        <v>20198332</v>
      </c>
      <c r="G18" s="12"/>
    </row>
    <row r="19" spans="1:7" ht="15.75" x14ac:dyDescent="0.25">
      <c r="A19" s="6">
        <v>44213</v>
      </c>
      <c r="B19" s="9" t="s">
        <v>19</v>
      </c>
      <c r="C19" s="7"/>
      <c r="D19" s="7"/>
      <c r="E19" s="7">
        <v>50000</v>
      </c>
      <c r="F19" s="8">
        <f t="shared" si="0"/>
        <v>20148332</v>
      </c>
      <c r="G19" s="12"/>
    </row>
    <row r="20" spans="1:7" ht="15.75" x14ac:dyDescent="0.25">
      <c r="A20" s="6">
        <v>44220</v>
      </c>
      <c r="B20" s="9" t="s">
        <v>7</v>
      </c>
      <c r="C20" s="7"/>
      <c r="D20" s="7"/>
      <c r="E20" s="7">
        <v>165000</v>
      </c>
      <c r="F20" s="8">
        <f t="shared" si="0"/>
        <v>19983332</v>
      </c>
      <c r="G20" s="12"/>
    </row>
    <row r="21" spans="1:7" ht="15.75" x14ac:dyDescent="0.25">
      <c r="A21" s="6">
        <v>44220</v>
      </c>
      <c r="B21" s="9" t="s">
        <v>11</v>
      </c>
      <c r="C21" s="7"/>
      <c r="D21" s="7"/>
      <c r="E21" s="7">
        <v>250000</v>
      </c>
      <c r="F21" s="8">
        <f t="shared" si="0"/>
        <v>19733332</v>
      </c>
      <c r="G21" s="12"/>
    </row>
    <row r="22" spans="1:7" ht="15.75" x14ac:dyDescent="0.25">
      <c r="A22" s="6">
        <v>44220</v>
      </c>
      <c r="B22" s="9" t="s">
        <v>19</v>
      </c>
      <c r="C22" s="7"/>
      <c r="D22" s="7"/>
      <c r="E22" s="7">
        <v>50000</v>
      </c>
      <c r="F22" s="8">
        <f t="shared" si="0"/>
        <v>19683332</v>
      </c>
      <c r="G22" s="12"/>
    </row>
    <row r="23" spans="1:7" ht="15.75" x14ac:dyDescent="0.25">
      <c r="A23" s="6">
        <v>44220</v>
      </c>
      <c r="B23" s="9" t="s">
        <v>10</v>
      </c>
      <c r="C23" s="7"/>
      <c r="D23" s="7"/>
      <c r="E23" s="7">
        <v>140000</v>
      </c>
      <c r="F23" s="8">
        <f t="shared" si="0"/>
        <v>19543332</v>
      </c>
      <c r="G23" s="12"/>
    </row>
    <row r="24" spans="1:7" ht="15.75" x14ac:dyDescent="0.25">
      <c r="A24" s="6">
        <v>44220</v>
      </c>
      <c r="B24" s="9" t="s">
        <v>8</v>
      </c>
      <c r="C24" s="7"/>
      <c r="D24" s="7"/>
      <c r="E24" s="7">
        <v>20000</v>
      </c>
      <c r="F24" s="8">
        <f t="shared" si="0"/>
        <v>19523332</v>
      </c>
      <c r="G24" s="12"/>
    </row>
    <row r="25" spans="1:7" ht="15.75" x14ac:dyDescent="0.25">
      <c r="A25" s="6">
        <v>44220</v>
      </c>
      <c r="B25" s="9" t="s">
        <v>12</v>
      </c>
      <c r="C25" s="7"/>
      <c r="D25" s="7"/>
      <c r="E25" s="7">
        <v>140000</v>
      </c>
      <c r="F25" s="8">
        <f t="shared" si="0"/>
        <v>19383332</v>
      </c>
      <c r="G25" s="12"/>
    </row>
    <row r="26" spans="1:7" ht="15.75" x14ac:dyDescent="0.25">
      <c r="A26" s="6">
        <v>44220</v>
      </c>
      <c r="B26" s="9" t="s">
        <v>21</v>
      </c>
      <c r="C26" s="7"/>
      <c r="D26" s="7"/>
      <c r="E26" s="7">
        <v>18000</v>
      </c>
      <c r="F26" s="8">
        <f t="shared" si="0"/>
        <v>19365332</v>
      </c>
      <c r="G26" s="12"/>
    </row>
    <row r="27" spans="1:7" ht="16.5" x14ac:dyDescent="0.25">
      <c r="A27" s="6">
        <v>44225</v>
      </c>
      <c r="B27" s="9" t="s">
        <v>18</v>
      </c>
      <c r="C27" s="7">
        <v>2200000</v>
      </c>
      <c r="D27" s="7"/>
      <c r="E27" s="7"/>
      <c r="F27" s="8">
        <f t="shared" si="0"/>
        <v>21565332</v>
      </c>
      <c r="G27" s="16"/>
    </row>
    <row r="28" spans="1:7" x14ac:dyDescent="0.3">
      <c r="A28" s="28" t="s">
        <v>9</v>
      </c>
      <c r="B28" s="28"/>
      <c r="C28" s="5">
        <f>SUM(C7:C27)</f>
        <v>4700000</v>
      </c>
      <c r="D28" s="5">
        <f>SUM(D7:D27)</f>
        <v>0</v>
      </c>
      <c r="E28" s="5">
        <f>SUM(E7:E27)</f>
        <v>2356000</v>
      </c>
      <c r="F28" s="5">
        <f>F6+C28+D28-E28</f>
        <v>21565332</v>
      </c>
    </row>
    <row r="29" spans="1:7" x14ac:dyDescent="0.3">
      <c r="A29" s="28" t="s">
        <v>16</v>
      </c>
      <c r="B29" s="28"/>
      <c r="C29" s="29">
        <f>F6+C28+D28-E28</f>
        <v>21565332</v>
      </c>
      <c r="D29" s="29"/>
      <c r="E29" s="29"/>
      <c r="F29" s="29"/>
    </row>
    <row r="30" spans="1:7" x14ac:dyDescent="0.3">
      <c r="A30" s="3"/>
      <c r="B30" s="3"/>
      <c r="C30" s="3"/>
      <c r="D30" s="3"/>
      <c r="E30" s="3"/>
      <c r="F30" s="3"/>
    </row>
    <row r="31" spans="1:7" x14ac:dyDescent="0.3">
      <c r="A31" s="3"/>
      <c r="B31" s="3"/>
      <c r="C31" s="3"/>
      <c r="D31" s="3"/>
      <c r="E31" s="3"/>
      <c r="F31" s="3"/>
    </row>
    <row r="33" spans="3:3" x14ac:dyDescent="0.3">
      <c r="C33" s="17"/>
    </row>
  </sheetData>
  <sortState xmlns:xlrd2="http://schemas.microsoft.com/office/spreadsheetml/2017/richdata2" ref="A7:G27">
    <sortCondition ref="A7"/>
  </sortState>
  <mergeCells count="9">
    <mergeCell ref="A28:B28"/>
    <mergeCell ref="A29:B29"/>
    <mergeCell ref="C29:F29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  <pageSetup scale="1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12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9.140625" style="1" customWidth="1"/>
    <col min="3" max="3" width="13.42578125" style="1" customWidth="1"/>
    <col min="4" max="4" width="13.28515625" style="1" customWidth="1"/>
    <col min="5" max="5" width="12.5703125" style="1" customWidth="1"/>
    <col min="6" max="6" width="17" style="1" customWidth="1"/>
    <col min="7" max="16384" width="9.140625" style="1"/>
  </cols>
  <sheetData>
    <row r="2" spans="1:7" ht="25.5" customHeight="1" x14ac:dyDescent="0.25">
      <c r="A2" s="30" t="s">
        <v>22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</row>
    <row r="6" spans="1:7" ht="15.75" x14ac:dyDescent="0.25">
      <c r="A6" s="4" t="s">
        <v>23</v>
      </c>
      <c r="B6" s="4"/>
      <c r="C6" s="5"/>
      <c r="D6" s="5"/>
      <c r="E6" s="5"/>
      <c r="F6" s="5">
        <f>'T1.2021'!C29</f>
        <v>21565332</v>
      </c>
    </row>
    <row r="7" spans="1:7" ht="15.75" x14ac:dyDescent="0.25">
      <c r="A7" s="6"/>
      <c r="B7" s="9" t="s">
        <v>25</v>
      </c>
      <c r="C7" s="7"/>
      <c r="D7" s="7"/>
      <c r="E7" s="7"/>
      <c r="F7" s="8">
        <f t="shared" ref="F7" si="0">F6+C7+D7-E7</f>
        <v>21565332</v>
      </c>
      <c r="G7" s="12"/>
    </row>
    <row r="8" spans="1:7" ht="15.75" x14ac:dyDescent="0.25">
      <c r="A8" s="6"/>
      <c r="B8" s="9"/>
      <c r="C8" s="7"/>
      <c r="D8" s="7"/>
      <c r="E8" s="7"/>
      <c r="F8" s="8"/>
      <c r="G8"/>
    </row>
    <row r="9" spans="1:7" ht="15.75" x14ac:dyDescent="0.25">
      <c r="A9" s="28" t="s">
        <v>9</v>
      </c>
      <c r="B9" s="28"/>
      <c r="C9" s="5">
        <f>SUM(C7:C8)</f>
        <v>0</v>
      </c>
      <c r="D9" s="5">
        <f>SUM(D7:D8)</f>
        <v>0</v>
      </c>
      <c r="E9" s="5">
        <f>SUM(E7:E8)</f>
        <v>0</v>
      </c>
      <c r="F9" s="5">
        <f>F6+C9+D9-E9</f>
        <v>21565332</v>
      </c>
    </row>
    <row r="10" spans="1:7" ht="15.75" x14ac:dyDescent="0.25">
      <c r="A10" s="28" t="s">
        <v>24</v>
      </c>
      <c r="B10" s="28"/>
      <c r="C10" s="29">
        <f>F6+C9+D9-E9</f>
        <v>21565332</v>
      </c>
      <c r="D10" s="29"/>
      <c r="E10" s="29"/>
      <c r="F10" s="29"/>
    </row>
    <row r="11" spans="1:7" ht="16.5" x14ac:dyDescent="0.25">
      <c r="A11" s="3"/>
      <c r="B11" s="3"/>
      <c r="C11" s="3"/>
      <c r="D11" s="3"/>
      <c r="E11" s="3"/>
      <c r="F11" s="3"/>
    </row>
    <row r="12" spans="1:7" ht="16.5" x14ac:dyDescent="0.25">
      <c r="A12" s="3"/>
      <c r="B12" s="3"/>
      <c r="C12" s="3"/>
      <c r="D12" s="3"/>
      <c r="E12" s="3"/>
      <c r="F12" s="11"/>
    </row>
  </sheetData>
  <sortState xmlns:xlrd2="http://schemas.microsoft.com/office/spreadsheetml/2017/richdata2" ref="A7:G18">
    <sortCondition ref="A7"/>
  </sortState>
  <mergeCells count="9">
    <mergeCell ref="A9:B9"/>
    <mergeCell ref="A10:B10"/>
    <mergeCell ref="C10:F10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  <pageSetup scale="1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G15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5.85546875" style="1" bestFit="1" customWidth="1"/>
    <col min="3" max="3" width="13.42578125" style="1" customWidth="1"/>
    <col min="4" max="4" width="13.28515625" style="1" customWidth="1"/>
    <col min="5" max="5" width="12.5703125" style="1" customWidth="1"/>
    <col min="6" max="6" width="17" style="1" customWidth="1"/>
    <col min="7" max="16384" width="9.140625" style="1"/>
  </cols>
  <sheetData>
    <row r="2" spans="1:7" ht="25.5" customHeight="1" x14ac:dyDescent="0.25">
      <c r="A2" s="30" t="s">
        <v>26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</row>
    <row r="6" spans="1:7" ht="15.75" x14ac:dyDescent="0.25">
      <c r="A6" s="4" t="s">
        <v>27</v>
      </c>
      <c r="B6" s="4"/>
      <c r="C6" s="5"/>
      <c r="D6" s="5"/>
      <c r="E6" s="5"/>
      <c r="F6" s="5">
        <f>'T2.2021'!C10</f>
        <v>21565332</v>
      </c>
    </row>
    <row r="7" spans="1:7" ht="15.75" x14ac:dyDescent="0.25">
      <c r="A7" s="6">
        <v>44256</v>
      </c>
      <c r="B7" s="9" t="s">
        <v>29</v>
      </c>
      <c r="C7" s="7">
        <v>600000</v>
      </c>
      <c r="D7" s="7"/>
      <c r="E7" s="7"/>
      <c r="F7" s="8">
        <f t="shared" ref="F7:F9" si="0">F6+C7+D7-E7</f>
        <v>22165332</v>
      </c>
      <c r="G7" s="12"/>
    </row>
    <row r="8" spans="1:7" ht="15.75" x14ac:dyDescent="0.25">
      <c r="A8" s="6">
        <v>44281</v>
      </c>
      <c r="B8" s="9" t="s">
        <v>30</v>
      </c>
      <c r="C8" s="7"/>
      <c r="D8" s="7">
        <v>1121400</v>
      </c>
      <c r="E8" s="7"/>
      <c r="F8" s="8">
        <f t="shared" si="0"/>
        <v>23286732</v>
      </c>
      <c r="G8" s="12"/>
    </row>
    <row r="9" spans="1:7" ht="15.75" x14ac:dyDescent="0.25">
      <c r="A9" s="6"/>
      <c r="B9" s="9" t="s">
        <v>31</v>
      </c>
      <c r="C9" s="7"/>
      <c r="D9" s="7"/>
      <c r="E9" s="7"/>
      <c r="F9" s="8">
        <f t="shared" si="0"/>
        <v>23286732</v>
      </c>
      <c r="G9" s="12"/>
    </row>
    <row r="10" spans="1:7" ht="15.75" x14ac:dyDescent="0.25">
      <c r="A10" s="6"/>
      <c r="B10" s="9"/>
      <c r="C10" s="7"/>
      <c r="D10" s="7"/>
      <c r="E10" s="7"/>
      <c r="F10" s="8"/>
      <c r="G10" s="12"/>
    </row>
    <row r="11" spans="1:7" ht="15.75" x14ac:dyDescent="0.25">
      <c r="A11" s="28" t="s">
        <v>9</v>
      </c>
      <c r="B11" s="28"/>
      <c r="C11" s="5">
        <f>SUM(C7:C10)</f>
        <v>600000</v>
      </c>
      <c r="D11" s="5">
        <f>SUM(D7:D10)</f>
        <v>1121400</v>
      </c>
      <c r="E11" s="5">
        <f>SUM(E7:E10)</f>
        <v>0</v>
      </c>
      <c r="F11" s="5">
        <f>F6+C11+D11-E11</f>
        <v>23286732</v>
      </c>
      <c r="G11" s="12"/>
    </row>
    <row r="12" spans="1:7" ht="15.75" x14ac:dyDescent="0.25">
      <c r="A12" s="28" t="s">
        <v>28</v>
      </c>
      <c r="B12" s="28"/>
      <c r="C12" s="29">
        <f>F6+C11+D11-E11</f>
        <v>23286732</v>
      </c>
      <c r="D12" s="29"/>
      <c r="E12" s="29"/>
      <c r="F12" s="29"/>
      <c r="G12"/>
    </row>
    <row r="13" spans="1:7" ht="16.5" x14ac:dyDescent="0.25">
      <c r="A13" s="3"/>
      <c r="B13" s="3"/>
      <c r="C13" s="3"/>
      <c r="D13" s="3"/>
      <c r="E13" s="3"/>
      <c r="F13" s="3"/>
      <c r="G13" s="12"/>
    </row>
    <row r="14" spans="1:7" ht="16.5" x14ac:dyDescent="0.25">
      <c r="A14" s="3"/>
      <c r="B14" s="3"/>
      <c r="C14" s="3"/>
      <c r="D14" s="3"/>
      <c r="E14" s="3"/>
      <c r="F14" s="3"/>
      <c r="G14" s="12"/>
    </row>
    <row r="15" spans="1:7" x14ac:dyDescent="0.25">
      <c r="G15" s="12"/>
    </row>
  </sheetData>
  <sortState xmlns:xlrd2="http://schemas.microsoft.com/office/spreadsheetml/2017/richdata2" ref="A7:G19">
    <sortCondition ref="A7"/>
  </sortState>
  <mergeCells count="9">
    <mergeCell ref="A11:B11"/>
    <mergeCell ref="A12:B12"/>
    <mergeCell ref="C12:F12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  <pageSetup scale="11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G16"/>
  <sheetViews>
    <sheetView workbookViewId="0">
      <selection activeCell="A32" sqref="A32:B32"/>
    </sheetView>
  </sheetViews>
  <sheetFormatPr defaultColWidth="9.140625" defaultRowHeight="15" x14ac:dyDescent="0.25"/>
  <cols>
    <col min="1" max="1" width="12.5703125" style="1" customWidth="1"/>
    <col min="2" max="2" width="44.28515625" style="1" customWidth="1"/>
    <col min="3" max="4" width="12.7109375" style="1" customWidth="1"/>
    <col min="5" max="5" width="11.7109375" style="1" customWidth="1"/>
    <col min="6" max="6" width="17" style="1" customWidth="1"/>
    <col min="7" max="16384" width="9.140625" style="1"/>
  </cols>
  <sheetData>
    <row r="2" spans="1:7" ht="25.5" customHeight="1" x14ac:dyDescent="0.25">
      <c r="A2" s="30" t="s">
        <v>36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</row>
    <row r="6" spans="1:7" ht="15.75" x14ac:dyDescent="0.25">
      <c r="A6" s="4" t="s">
        <v>37</v>
      </c>
      <c r="B6" s="4"/>
      <c r="C6" s="5"/>
      <c r="D6" s="5"/>
      <c r="E6" s="5"/>
      <c r="F6" s="5">
        <f>'T3.2021'!C12</f>
        <v>23286732</v>
      </c>
    </row>
    <row r="7" spans="1:7" ht="15.75" x14ac:dyDescent="0.25">
      <c r="A7" s="6">
        <v>44287</v>
      </c>
      <c r="B7" s="9" t="s">
        <v>32</v>
      </c>
      <c r="C7" s="7">
        <v>600000</v>
      </c>
      <c r="D7" s="7"/>
      <c r="E7" s="7"/>
      <c r="F7" s="8">
        <f t="shared" ref="F7:F12" si="0">F6+C7+D7-E7</f>
        <v>23886732</v>
      </c>
      <c r="G7" s="12"/>
    </row>
    <row r="8" spans="1:7" ht="15.75" x14ac:dyDescent="0.25">
      <c r="A8" s="6">
        <v>44293</v>
      </c>
      <c r="B8" s="9" t="s">
        <v>33</v>
      </c>
      <c r="C8" s="7">
        <v>1500000</v>
      </c>
      <c r="D8" s="7"/>
      <c r="E8" s="7"/>
      <c r="F8" s="8">
        <f t="shared" si="0"/>
        <v>25386732</v>
      </c>
      <c r="G8" s="12"/>
    </row>
    <row r="9" spans="1:7" ht="15.75" x14ac:dyDescent="0.25">
      <c r="A9" s="6">
        <v>44297</v>
      </c>
      <c r="B9" s="9" t="s">
        <v>34</v>
      </c>
      <c r="C9" s="7"/>
      <c r="D9" s="7">
        <v>2000000</v>
      </c>
      <c r="E9" s="7"/>
      <c r="F9" s="8">
        <f t="shared" si="0"/>
        <v>27386732</v>
      </c>
      <c r="G9" s="12"/>
    </row>
    <row r="10" spans="1:7" ht="15.75" x14ac:dyDescent="0.25">
      <c r="A10" s="6">
        <v>44297</v>
      </c>
      <c r="B10" s="9" t="s">
        <v>35</v>
      </c>
      <c r="C10" s="7"/>
      <c r="D10" s="7">
        <v>441700</v>
      </c>
      <c r="E10" s="7"/>
      <c r="F10" s="8">
        <f t="shared" si="0"/>
        <v>27828432</v>
      </c>
      <c r="G10" s="12"/>
    </row>
    <row r="11" spans="1:7" ht="15.75" x14ac:dyDescent="0.25">
      <c r="A11" s="6"/>
      <c r="B11" s="9" t="s">
        <v>31</v>
      </c>
      <c r="C11" s="7"/>
      <c r="D11" s="7"/>
      <c r="E11" s="7"/>
      <c r="F11" s="8">
        <f t="shared" si="0"/>
        <v>27828432</v>
      </c>
      <c r="G11" s="12"/>
    </row>
    <row r="12" spans="1:7" ht="15.75" x14ac:dyDescent="0.25">
      <c r="A12" s="6"/>
      <c r="B12" s="9"/>
      <c r="C12" s="7"/>
      <c r="D12" s="7"/>
      <c r="E12" s="7"/>
      <c r="F12" s="8">
        <f t="shared" si="0"/>
        <v>27828432</v>
      </c>
      <c r="G12" s="12"/>
    </row>
    <row r="13" spans="1:7" ht="15.75" x14ac:dyDescent="0.25">
      <c r="A13" s="28" t="s">
        <v>9</v>
      </c>
      <c r="B13" s="28"/>
      <c r="C13" s="5">
        <f>SUM(C7:C12)</f>
        <v>2100000</v>
      </c>
      <c r="D13" s="5">
        <f>SUM(D7:D12)</f>
        <v>2441700</v>
      </c>
      <c r="E13" s="5">
        <f>SUM(E7:E12)</f>
        <v>0</v>
      </c>
      <c r="F13" s="5">
        <f>F6+C13+D13-E13</f>
        <v>27828432</v>
      </c>
    </row>
    <row r="14" spans="1:7" ht="15.75" x14ac:dyDescent="0.25">
      <c r="A14" s="28" t="s">
        <v>38</v>
      </c>
      <c r="B14" s="28"/>
      <c r="C14" s="29">
        <f>F6+C13+D13-E13</f>
        <v>27828432</v>
      </c>
      <c r="D14" s="29"/>
      <c r="E14" s="29"/>
      <c r="F14" s="29"/>
    </row>
    <row r="15" spans="1:7" ht="16.5" x14ac:dyDescent="0.25">
      <c r="A15" s="3"/>
      <c r="B15" s="3"/>
      <c r="C15" s="3"/>
      <c r="D15" s="3"/>
      <c r="E15" s="3"/>
      <c r="F15" s="3"/>
    </row>
    <row r="16" spans="1:7" ht="16.5" x14ac:dyDescent="0.25">
      <c r="A16" s="3"/>
      <c r="B16" s="3"/>
      <c r="C16" s="3"/>
      <c r="D16" s="3"/>
      <c r="E16" s="3"/>
      <c r="F16" s="3"/>
    </row>
  </sheetData>
  <sortState xmlns:xlrd2="http://schemas.microsoft.com/office/spreadsheetml/2017/richdata2" ref="A7:G46">
    <sortCondition ref="A7"/>
  </sortState>
  <mergeCells count="9">
    <mergeCell ref="A13:B13"/>
    <mergeCell ref="A14:B14"/>
    <mergeCell ref="C14:F14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  <pageSetup scale="11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F12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9.85546875" style="1" customWidth="1"/>
    <col min="3" max="3" width="13.42578125" style="1" customWidth="1"/>
    <col min="4" max="4" width="13.28515625" style="1" customWidth="1"/>
    <col min="5" max="5" width="12.5703125" style="1" customWidth="1"/>
    <col min="6" max="6" width="17" style="1" customWidth="1"/>
    <col min="7" max="16384" width="9.140625" style="1"/>
  </cols>
  <sheetData>
    <row r="2" spans="1:6" ht="25.5" customHeight="1" x14ac:dyDescent="0.25">
      <c r="A2" s="30" t="s">
        <v>39</v>
      </c>
      <c r="B2" s="30"/>
      <c r="C2" s="30"/>
      <c r="D2" s="30"/>
      <c r="E2" s="30"/>
      <c r="F2" s="30"/>
    </row>
    <row r="3" spans="1:6" ht="18.75" x14ac:dyDescent="0.25">
      <c r="A3" s="2"/>
      <c r="B3" s="2"/>
      <c r="C3" s="2"/>
      <c r="D3" s="2"/>
      <c r="E3" s="2"/>
      <c r="F3" s="2"/>
    </row>
    <row r="4" spans="1:6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</row>
    <row r="5" spans="1:6" customFormat="1" ht="15.75" x14ac:dyDescent="0.25">
      <c r="A5" s="31"/>
      <c r="B5" s="31"/>
      <c r="C5" s="10" t="s">
        <v>5</v>
      </c>
      <c r="D5" s="10" t="s">
        <v>6</v>
      </c>
      <c r="E5" s="32"/>
      <c r="F5" s="32"/>
    </row>
    <row r="6" spans="1:6" ht="15.75" x14ac:dyDescent="0.25">
      <c r="A6" s="4" t="s">
        <v>45</v>
      </c>
      <c r="B6" s="4"/>
      <c r="C6" s="5"/>
      <c r="D6" s="5"/>
      <c r="E6" s="5"/>
      <c r="F6" s="5">
        <f>'T4.2021'!C14</f>
        <v>27828432</v>
      </c>
    </row>
    <row r="7" spans="1:6" ht="15.75" x14ac:dyDescent="0.25">
      <c r="A7" s="6">
        <v>44321</v>
      </c>
      <c r="B7" s="9" t="s">
        <v>40</v>
      </c>
      <c r="C7" s="7"/>
      <c r="D7" s="7">
        <v>500000</v>
      </c>
      <c r="E7" s="7"/>
      <c r="F7" s="8">
        <f t="shared" ref="F7:F8" si="0">F6+C7+D7-E7</f>
        <v>28328432</v>
      </c>
    </row>
    <row r="8" spans="1:6" ht="15.75" x14ac:dyDescent="0.25">
      <c r="A8" s="6"/>
      <c r="B8" s="9"/>
      <c r="C8" s="7"/>
      <c r="D8" s="7"/>
      <c r="E8" s="7"/>
      <c r="F8" s="8">
        <f t="shared" si="0"/>
        <v>28328432</v>
      </c>
    </row>
    <row r="9" spans="1:6" ht="17.45" customHeight="1" x14ac:dyDescent="0.25">
      <c r="A9" s="33" t="s">
        <v>9</v>
      </c>
      <c r="B9" s="34"/>
      <c r="C9" s="5">
        <f>SUM(C7:C8)</f>
        <v>0</v>
      </c>
      <c r="D9" s="5">
        <f>SUM(D7:D8)</f>
        <v>500000</v>
      </c>
      <c r="E9" s="5">
        <f>SUM(E7:E8)</f>
        <v>0</v>
      </c>
      <c r="F9" s="5">
        <f>F6+C9+D9-E9</f>
        <v>28328432</v>
      </c>
    </row>
    <row r="10" spans="1:6" ht="15.75" x14ac:dyDescent="0.25">
      <c r="A10" s="28" t="s">
        <v>44</v>
      </c>
      <c r="B10" s="28"/>
      <c r="C10" s="29">
        <f>F6+C9+D9-E9</f>
        <v>28328432</v>
      </c>
      <c r="D10" s="29"/>
      <c r="E10" s="29"/>
      <c r="F10" s="29"/>
    </row>
    <row r="11" spans="1:6" ht="16.5" x14ac:dyDescent="0.25">
      <c r="A11" s="3"/>
      <c r="B11" s="3"/>
      <c r="C11" s="3"/>
      <c r="D11" s="3"/>
      <c r="E11" s="3"/>
      <c r="F11" s="3"/>
    </row>
    <row r="12" spans="1:6" ht="16.5" x14ac:dyDescent="0.25">
      <c r="A12" s="3"/>
      <c r="B12" s="3"/>
      <c r="C12" s="3"/>
      <c r="D12" s="3"/>
      <c r="E12" s="3"/>
      <c r="F12" s="3"/>
    </row>
  </sheetData>
  <sortState xmlns:xlrd2="http://schemas.microsoft.com/office/spreadsheetml/2017/richdata2" ref="A7:G28">
    <sortCondition ref="A7"/>
  </sortState>
  <mergeCells count="9">
    <mergeCell ref="A9:B9"/>
    <mergeCell ref="A10:B10"/>
    <mergeCell ref="C10:F10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  <pageSetup scale="11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G12"/>
  <sheetViews>
    <sheetView topLeftCell="A2"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9.85546875" style="1" customWidth="1"/>
    <col min="3" max="3" width="13.42578125" style="1" customWidth="1"/>
    <col min="4" max="4" width="13.28515625" style="1" customWidth="1"/>
    <col min="5" max="5" width="12.5703125" style="1" customWidth="1"/>
    <col min="6" max="6" width="17" style="1" customWidth="1"/>
    <col min="7" max="7" width="32.85546875" style="1" customWidth="1"/>
    <col min="8" max="16384" width="9.140625" style="1"/>
  </cols>
  <sheetData>
    <row r="2" spans="1:7" ht="25.5" customHeight="1" x14ac:dyDescent="0.25">
      <c r="A2" s="30" t="s">
        <v>41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</row>
    <row r="6" spans="1:7" ht="15.75" x14ac:dyDescent="0.25">
      <c r="A6" s="4" t="s">
        <v>42</v>
      </c>
      <c r="B6" s="4"/>
      <c r="C6" s="5"/>
      <c r="D6" s="5"/>
      <c r="E6" s="5"/>
      <c r="F6" s="5">
        <f>'T5.2021'!C10</f>
        <v>28328432</v>
      </c>
      <c r="G6" s="12"/>
    </row>
    <row r="7" spans="1:7" ht="15.75" x14ac:dyDescent="0.25">
      <c r="A7" s="6">
        <v>44373</v>
      </c>
      <c r="B7" s="9" t="s">
        <v>46</v>
      </c>
      <c r="C7" s="7"/>
      <c r="D7" s="7">
        <v>645200</v>
      </c>
      <c r="E7" s="7"/>
      <c r="F7" s="8">
        <f t="shared" ref="F7:F8" si="0">F6+C7+D7-E7</f>
        <v>28973632</v>
      </c>
      <c r="G7" s="12"/>
    </row>
    <row r="8" spans="1:7" ht="15.75" x14ac:dyDescent="0.25">
      <c r="A8" s="6"/>
      <c r="B8" s="9"/>
      <c r="C8" s="7"/>
      <c r="D8" s="7"/>
      <c r="E8" s="7"/>
      <c r="F8" s="8">
        <f t="shared" si="0"/>
        <v>28973632</v>
      </c>
      <c r="G8" s="12"/>
    </row>
    <row r="9" spans="1:7" ht="15.75" x14ac:dyDescent="0.25">
      <c r="A9" s="28" t="s">
        <v>9</v>
      </c>
      <c r="B9" s="28"/>
      <c r="C9" s="5">
        <f>SUM(C7:C8)</f>
        <v>0</v>
      </c>
      <c r="D9" s="5">
        <f>SUM(D7:D8)</f>
        <v>645200</v>
      </c>
      <c r="E9" s="5">
        <f>SUM(E7:E8)</f>
        <v>0</v>
      </c>
      <c r="F9" s="5">
        <f>F6+C9+D9-E9</f>
        <v>28973632</v>
      </c>
      <c r="G9" s="12"/>
    </row>
    <row r="10" spans="1:7" ht="15.75" x14ac:dyDescent="0.25">
      <c r="A10" s="28" t="s">
        <v>43</v>
      </c>
      <c r="B10" s="28"/>
      <c r="C10" s="29">
        <f>F6+C9+D9-E9</f>
        <v>28973632</v>
      </c>
      <c r="D10" s="29"/>
      <c r="E10" s="29"/>
      <c r="F10" s="29"/>
      <c r="G10" s="12"/>
    </row>
    <row r="11" spans="1:7" ht="16.5" x14ac:dyDescent="0.25">
      <c r="A11" s="3"/>
      <c r="B11" s="3"/>
      <c r="C11" s="3"/>
      <c r="D11" s="3"/>
      <c r="E11" s="3"/>
      <c r="F11" s="3"/>
      <c r="G11" s="12"/>
    </row>
    <row r="12" spans="1:7" ht="16.5" x14ac:dyDescent="0.25">
      <c r="A12" s="3"/>
      <c r="B12" s="3"/>
      <c r="C12" s="3"/>
      <c r="D12" s="3"/>
      <c r="E12" s="3"/>
      <c r="F12" s="3"/>
    </row>
  </sheetData>
  <sortState xmlns:xlrd2="http://schemas.microsoft.com/office/spreadsheetml/2017/richdata2" ref="A7:G26">
    <sortCondition ref="A26"/>
  </sortState>
  <mergeCells count="9">
    <mergeCell ref="A9:B9"/>
    <mergeCell ref="A10:B10"/>
    <mergeCell ref="C10:F10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  <pageSetup scale="11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F14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57.140625" style="1" customWidth="1"/>
    <col min="3" max="5" width="11.42578125" style="1" customWidth="1"/>
    <col min="6" max="6" width="17" style="1" customWidth="1"/>
    <col min="7" max="16384" width="9.140625" style="1"/>
  </cols>
  <sheetData>
    <row r="2" spans="1:6" ht="25.5" customHeight="1" x14ac:dyDescent="0.25">
      <c r="A2" s="30" t="s">
        <v>47</v>
      </c>
      <c r="B2" s="30"/>
      <c r="C2" s="30"/>
      <c r="D2" s="30"/>
      <c r="E2" s="30"/>
      <c r="F2" s="30"/>
    </row>
    <row r="3" spans="1:6" ht="18.75" x14ac:dyDescent="0.25">
      <c r="A3" s="2"/>
      <c r="B3" s="2"/>
      <c r="C3" s="2"/>
      <c r="D3" s="2"/>
      <c r="E3" s="2"/>
      <c r="F3" s="2"/>
    </row>
    <row r="4" spans="1:6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</row>
    <row r="5" spans="1:6" customFormat="1" ht="15.75" x14ac:dyDescent="0.25">
      <c r="A5" s="31"/>
      <c r="B5" s="31"/>
      <c r="C5" s="10" t="s">
        <v>5</v>
      </c>
      <c r="D5" s="10" t="s">
        <v>6</v>
      </c>
      <c r="E5" s="32"/>
      <c r="F5" s="32"/>
    </row>
    <row r="6" spans="1:6" ht="15.75" x14ac:dyDescent="0.25">
      <c r="A6" s="4" t="s">
        <v>48</v>
      </c>
      <c r="B6" s="4"/>
      <c r="C6" s="5"/>
      <c r="D6" s="5"/>
      <c r="E6" s="5"/>
      <c r="F6" s="5">
        <f>'T6.2021'!C10</f>
        <v>28973632</v>
      </c>
    </row>
    <row r="7" spans="1:6" ht="15.75" x14ac:dyDescent="0.25">
      <c r="A7" s="6">
        <v>44604</v>
      </c>
      <c r="B7" s="9" t="s">
        <v>50</v>
      </c>
      <c r="C7" s="7">
        <v>5500000</v>
      </c>
      <c r="D7" s="7"/>
      <c r="E7" s="7"/>
      <c r="F7" s="8">
        <f t="shared" ref="F7:F8" si="0">F6+C7+D7-E7</f>
        <v>34473632</v>
      </c>
    </row>
    <row r="8" spans="1:6" ht="15.75" x14ac:dyDescent="0.25">
      <c r="A8" s="6"/>
      <c r="B8" s="9"/>
      <c r="C8" s="7"/>
      <c r="D8" s="7"/>
      <c r="E8" s="7"/>
      <c r="F8" s="8">
        <f t="shared" si="0"/>
        <v>34473632</v>
      </c>
    </row>
    <row r="9" spans="1:6" ht="15.75" x14ac:dyDescent="0.25">
      <c r="A9" s="28" t="s">
        <v>9</v>
      </c>
      <c r="B9" s="28"/>
      <c r="C9" s="5">
        <f>SUM(C7:C8)</f>
        <v>5500000</v>
      </c>
      <c r="D9" s="5">
        <f>SUM(D7:D8)</f>
        <v>0</v>
      </c>
      <c r="E9" s="5">
        <f>SUM(E7:E8)</f>
        <v>0</v>
      </c>
      <c r="F9" s="5">
        <f>F6+C9+D9-E9</f>
        <v>34473632</v>
      </c>
    </row>
    <row r="10" spans="1:6" ht="15.75" x14ac:dyDescent="0.25">
      <c r="A10" s="28" t="s">
        <v>49</v>
      </c>
      <c r="B10" s="28"/>
      <c r="C10" s="29">
        <f>F6+C9+D9-E9</f>
        <v>34473632</v>
      </c>
      <c r="D10" s="29"/>
      <c r="E10" s="29"/>
      <c r="F10" s="29"/>
    </row>
    <row r="11" spans="1:6" ht="16.5" x14ac:dyDescent="0.25">
      <c r="A11" s="3"/>
      <c r="B11" s="3"/>
      <c r="C11" s="3"/>
      <c r="D11" s="3"/>
      <c r="E11" s="3"/>
      <c r="F11" s="3"/>
    </row>
    <row r="12" spans="1:6" ht="16.5" x14ac:dyDescent="0.25">
      <c r="A12" s="3"/>
      <c r="B12" s="3"/>
      <c r="C12" s="3"/>
      <c r="D12" s="3"/>
      <c r="E12" s="3"/>
      <c r="F12" s="3"/>
    </row>
    <row r="13" spans="1:6" x14ac:dyDescent="0.25">
      <c r="D13" s="17"/>
    </row>
    <row r="14" spans="1:6" x14ac:dyDescent="0.25">
      <c r="E14" s="17"/>
    </row>
  </sheetData>
  <sortState xmlns:xlrd2="http://schemas.microsoft.com/office/spreadsheetml/2017/richdata2" ref="A7:G19">
    <sortCondition ref="A19"/>
  </sortState>
  <mergeCells count="9">
    <mergeCell ref="A9:B9"/>
    <mergeCell ref="A10:B10"/>
    <mergeCell ref="C10:F10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G32"/>
  <sheetViews>
    <sheetView topLeftCell="A9"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9.85546875" style="1" customWidth="1"/>
    <col min="3" max="3" width="13.42578125" style="1" customWidth="1"/>
    <col min="4" max="4" width="13.28515625" style="1" customWidth="1"/>
    <col min="5" max="5" width="12.5703125" style="1" customWidth="1"/>
    <col min="6" max="6" width="17" style="1" customWidth="1"/>
    <col min="7" max="7" width="48" style="1" bestFit="1" customWidth="1"/>
    <col min="8" max="16384" width="9.140625" style="1"/>
  </cols>
  <sheetData>
    <row r="2" spans="1:7" ht="25.5" customHeight="1" x14ac:dyDescent="0.25">
      <c r="A2" s="30" t="s">
        <v>65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</row>
    <row r="6" spans="1:7" ht="15.75" x14ac:dyDescent="0.25">
      <c r="A6" s="4" t="s">
        <v>64</v>
      </c>
      <c r="B6" s="4"/>
      <c r="C6" s="5"/>
      <c r="D6" s="5"/>
      <c r="E6" s="5"/>
      <c r="F6" s="5">
        <f>'T2.2022'!C10</f>
        <v>34473632</v>
      </c>
      <c r="G6" s="12"/>
    </row>
    <row r="7" spans="1:7" ht="15.75" x14ac:dyDescent="0.25">
      <c r="A7" s="6">
        <v>44724</v>
      </c>
      <c r="B7" s="9" t="s">
        <v>51</v>
      </c>
      <c r="C7" s="7"/>
      <c r="D7" s="7"/>
      <c r="E7" s="7">
        <v>275000</v>
      </c>
      <c r="F7" s="8">
        <f t="shared" ref="F7:F28" si="0">F6+C7+D7-E7</f>
        <v>34198632</v>
      </c>
      <c r="G7" s="12"/>
    </row>
    <row r="8" spans="1:7" ht="15.75" x14ac:dyDescent="0.25">
      <c r="A8" s="6">
        <v>44724</v>
      </c>
      <c r="B8" s="9" t="s">
        <v>52</v>
      </c>
      <c r="C8" s="7"/>
      <c r="D8" s="7"/>
      <c r="E8" s="7">
        <v>70000</v>
      </c>
      <c r="F8" s="8">
        <f t="shared" si="0"/>
        <v>34128632</v>
      </c>
      <c r="G8" s="12"/>
    </row>
    <row r="9" spans="1:7" ht="15.75" x14ac:dyDescent="0.25">
      <c r="A9" s="6">
        <v>44724</v>
      </c>
      <c r="B9" s="9" t="s">
        <v>11</v>
      </c>
      <c r="C9" s="7"/>
      <c r="D9" s="7"/>
      <c r="E9" s="7">
        <v>250000</v>
      </c>
      <c r="F9" s="8">
        <f t="shared" si="0"/>
        <v>33878632</v>
      </c>
      <c r="G9" s="12"/>
    </row>
    <row r="10" spans="1:7" ht="15.75" x14ac:dyDescent="0.25">
      <c r="A10" s="6">
        <v>44724</v>
      </c>
      <c r="B10" s="9" t="s">
        <v>7</v>
      </c>
      <c r="C10" s="7"/>
      <c r="D10" s="7"/>
      <c r="E10" s="7">
        <v>187000</v>
      </c>
      <c r="F10" s="8">
        <f t="shared" si="0"/>
        <v>33691632</v>
      </c>
      <c r="G10" s="12"/>
    </row>
    <row r="11" spans="1:7" ht="15.75" x14ac:dyDescent="0.25">
      <c r="A11" s="6">
        <v>44724</v>
      </c>
      <c r="B11" s="9" t="s">
        <v>13</v>
      </c>
      <c r="C11" s="7"/>
      <c r="D11" s="7"/>
      <c r="E11" s="7">
        <v>140000</v>
      </c>
      <c r="F11" s="8">
        <f t="shared" si="0"/>
        <v>33551632</v>
      </c>
      <c r="G11" s="12"/>
    </row>
    <row r="12" spans="1:7" ht="15.75" x14ac:dyDescent="0.25">
      <c r="A12" s="6">
        <v>44724</v>
      </c>
      <c r="B12" s="9" t="s">
        <v>53</v>
      </c>
      <c r="C12" s="7"/>
      <c r="D12" s="7"/>
      <c r="E12" s="7">
        <v>180000</v>
      </c>
      <c r="F12" s="8">
        <f t="shared" si="0"/>
        <v>33371632</v>
      </c>
      <c r="G12" s="12"/>
    </row>
    <row r="13" spans="1:7" ht="15.75" x14ac:dyDescent="0.25">
      <c r="A13" s="6">
        <v>44724</v>
      </c>
      <c r="B13" s="9" t="s">
        <v>54</v>
      </c>
      <c r="C13" s="7"/>
      <c r="D13" s="7"/>
      <c r="E13" s="7">
        <v>500000</v>
      </c>
      <c r="F13" s="8">
        <f t="shared" si="0"/>
        <v>32871632</v>
      </c>
      <c r="G13" s="12"/>
    </row>
    <row r="14" spans="1:7" ht="15.75" x14ac:dyDescent="0.25">
      <c r="A14" s="6">
        <v>44724</v>
      </c>
      <c r="B14" s="9" t="s">
        <v>55</v>
      </c>
      <c r="C14" s="7"/>
      <c r="D14" s="7"/>
      <c r="E14" s="7">
        <v>420000</v>
      </c>
      <c r="F14" s="8">
        <f t="shared" si="0"/>
        <v>32451632</v>
      </c>
      <c r="G14" s="12"/>
    </row>
    <row r="15" spans="1:7" ht="15.75" x14ac:dyDescent="0.25">
      <c r="A15" s="6">
        <v>44724</v>
      </c>
      <c r="B15" s="9" t="s">
        <v>56</v>
      </c>
      <c r="C15" s="7"/>
      <c r="D15" s="7"/>
      <c r="E15" s="7">
        <v>80000</v>
      </c>
      <c r="F15" s="8">
        <f t="shared" si="0"/>
        <v>32371632</v>
      </c>
      <c r="G15" s="12"/>
    </row>
    <row r="16" spans="1:7" ht="15.75" x14ac:dyDescent="0.25">
      <c r="A16" s="6">
        <v>44731</v>
      </c>
      <c r="B16" s="9" t="s">
        <v>7</v>
      </c>
      <c r="C16" s="7"/>
      <c r="D16" s="7"/>
      <c r="E16" s="7">
        <v>170000</v>
      </c>
      <c r="F16" s="8">
        <f t="shared" si="0"/>
        <v>32201632</v>
      </c>
      <c r="G16" s="12"/>
    </row>
    <row r="17" spans="1:7" ht="15.75" x14ac:dyDescent="0.25">
      <c r="A17" s="6">
        <v>44731</v>
      </c>
      <c r="B17" s="9" t="s">
        <v>11</v>
      </c>
      <c r="C17" s="7"/>
      <c r="D17" s="7"/>
      <c r="E17" s="7">
        <v>250000</v>
      </c>
      <c r="F17" s="8">
        <f t="shared" si="0"/>
        <v>31951632</v>
      </c>
      <c r="G17" s="12"/>
    </row>
    <row r="18" spans="1:7" ht="15.75" x14ac:dyDescent="0.25">
      <c r="A18" s="6">
        <v>44731</v>
      </c>
      <c r="B18" s="9" t="s">
        <v>57</v>
      </c>
      <c r="C18" s="7"/>
      <c r="D18" s="7"/>
      <c r="E18" s="7">
        <v>35000</v>
      </c>
      <c r="F18" s="8">
        <f t="shared" si="0"/>
        <v>31916632</v>
      </c>
      <c r="G18" s="12"/>
    </row>
    <row r="19" spans="1:7" ht="15.75" x14ac:dyDescent="0.25">
      <c r="A19" s="6">
        <v>44731</v>
      </c>
      <c r="B19" s="9" t="s">
        <v>58</v>
      </c>
      <c r="C19" s="7"/>
      <c r="D19" s="7"/>
      <c r="E19" s="7">
        <v>180000</v>
      </c>
      <c r="F19" s="8">
        <f t="shared" si="0"/>
        <v>31736632</v>
      </c>
      <c r="G19" s="12"/>
    </row>
    <row r="20" spans="1:7" ht="15.75" x14ac:dyDescent="0.25">
      <c r="A20" s="6">
        <v>44731</v>
      </c>
      <c r="B20" s="9" t="s">
        <v>59</v>
      </c>
      <c r="C20" s="7"/>
      <c r="D20" s="7"/>
      <c r="E20" s="7">
        <v>100000</v>
      </c>
      <c r="F20" s="8">
        <f t="shared" si="0"/>
        <v>31636632</v>
      </c>
      <c r="G20" s="12"/>
    </row>
    <row r="21" spans="1:7" ht="15.75" x14ac:dyDescent="0.25">
      <c r="A21" s="6">
        <v>44731</v>
      </c>
      <c r="B21" s="9" t="s">
        <v>56</v>
      </c>
      <c r="C21" s="7"/>
      <c r="D21" s="7"/>
      <c r="E21" s="7">
        <v>80000</v>
      </c>
      <c r="F21" s="8">
        <f t="shared" si="0"/>
        <v>31556632</v>
      </c>
      <c r="G21" s="12"/>
    </row>
    <row r="22" spans="1:7" ht="15.75" x14ac:dyDescent="0.25">
      <c r="A22" s="6">
        <v>44735</v>
      </c>
      <c r="B22" s="9" t="s">
        <v>63</v>
      </c>
      <c r="C22" s="7"/>
      <c r="D22" s="7">
        <v>1500000</v>
      </c>
      <c r="E22" s="7"/>
      <c r="F22" s="8">
        <f t="shared" si="0"/>
        <v>33056632</v>
      </c>
      <c r="G22" s="12"/>
    </row>
    <row r="23" spans="1:7" ht="15.75" x14ac:dyDescent="0.25">
      <c r="A23" s="6">
        <v>44738</v>
      </c>
      <c r="B23" s="9" t="s">
        <v>7</v>
      </c>
      <c r="C23" s="7"/>
      <c r="D23" s="7"/>
      <c r="E23" s="7">
        <v>178000</v>
      </c>
      <c r="F23" s="8">
        <f t="shared" si="0"/>
        <v>32878632</v>
      </c>
      <c r="G23" s="12"/>
    </row>
    <row r="24" spans="1:7" ht="15.75" x14ac:dyDescent="0.25">
      <c r="A24" s="6">
        <v>44738</v>
      </c>
      <c r="B24" s="9" t="s">
        <v>60</v>
      </c>
      <c r="C24" s="7"/>
      <c r="D24" s="7"/>
      <c r="E24" s="7">
        <v>10000</v>
      </c>
      <c r="F24" s="8">
        <f t="shared" si="0"/>
        <v>32868632</v>
      </c>
      <c r="G24" s="12"/>
    </row>
    <row r="25" spans="1:7" ht="15.75" x14ac:dyDescent="0.25">
      <c r="A25" s="6">
        <v>44738</v>
      </c>
      <c r="B25" s="9" t="s">
        <v>56</v>
      </c>
      <c r="C25" s="7"/>
      <c r="D25" s="7"/>
      <c r="E25" s="7">
        <v>80000</v>
      </c>
      <c r="F25" s="8">
        <f t="shared" si="0"/>
        <v>32788632</v>
      </c>
      <c r="G25" s="12"/>
    </row>
    <row r="26" spans="1:7" ht="15.75" x14ac:dyDescent="0.25">
      <c r="A26" s="6">
        <v>44738</v>
      </c>
      <c r="B26" s="9" t="s">
        <v>11</v>
      </c>
      <c r="C26" s="7"/>
      <c r="D26" s="7"/>
      <c r="E26" s="7">
        <v>250000</v>
      </c>
      <c r="F26" s="8">
        <f t="shared" si="0"/>
        <v>32538632</v>
      </c>
      <c r="G26" s="12"/>
    </row>
    <row r="27" spans="1:7" ht="15.75" x14ac:dyDescent="0.25">
      <c r="A27" s="6">
        <v>44779</v>
      </c>
      <c r="B27" s="9" t="s">
        <v>61</v>
      </c>
      <c r="C27" s="7"/>
      <c r="D27" s="7">
        <v>1000000</v>
      </c>
      <c r="E27" s="7"/>
      <c r="F27" s="8">
        <f t="shared" si="0"/>
        <v>33538632</v>
      </c>
      <c r="G27" s="12"/>
    </row>
    <row r="28" spans="1:7" ht="15.75" x14ac:dyDescent="0.25">
      <c r="A28" s="6">
        <v>44871</v>
      </c>
      <c r="B28" s="9" t="s">
        <v>62</v>
      </c>
      <c r="C28" s="7"/>
      <c r="D28" s="7">
        <v>500000</v>
      </c>
      <c r="E28" s="7"/>
      <c r="F28" s="8">
        <f t="shared" si="0"/>
        <v>34038632</v>
      </c>
      <c r="G28" s="12"/>
    </row>
    <row r="29" spans="1:7" ht="15.75" x14ac:dyDescent="0.25">
      <c r="A29" s="28" t="s">
        <v>9</v>
      </c>
      <c r="B29" s="28"/>
      <c r="C29" s="5">
        <f>SUM(C7:C28)</f>
        <v>0</v>
      </c>
      <c r="D29" s="5">
        <f t="shared" ref="D29:E29" si="1">SUM(D7:D28)</f>
        <v>3000000</v>
      </c>
      <c r="E29" s="5">
        <f t="shared" si="1"/>
        <v>3435000</v>
      </c>
      <c r="F29" s="5">
        <f>F6+C29+D29-E29</f>
        <v>34038632</v>
      </c>
    </row>
    <row r="30" spans="1:7" ht="15.75" x14ac:dyDescent="0.25">
      <c r="A30" s="28" t="s">
        <v>66</v>
      </c>
      <c r="B30" s="28"/>
      <c r="C30" s="29">
        <f>F6+C29+D29-E29</f>
        <v>34038632</v>
      </c>
      <c r="D30" s="29"/>
      <c r="E30" s="29"/>
      <c r="F30" s="29"/>
    </row>
    <row r="31" spans="1:7" ht="16.5" x14ac:dyDescent="0.25">
      <c r="A31" s="3"/>
      <c r="B31" s="3"/>
      <c r="C31" s="3"/>
      <c r="D31" s="3"/>
      <c r="E31" s="3"/>
      <c r="F31" s="3"/>
    </row>
    <row r="32" spans="1:7" ht="16.5" x14ac:dyDescent="0.25">
      <c r="A32" s="3"/>
      <c r="B32" s="3"/>
      <c r="C32" s="3"/>
      <c r="D32" s="3"/>
      <c r="E32" s="3"/>
      <c r="F32" s="3"/>
    </row>
  </sheetData>
  <sortState xmlns:xlrd2="http://schemas.microsoft.com/office/spreadsheetml/2017/richdata2" ref="A7:G28">
    <sortCondition ref="A7"/>
  </sortState>
  <mergeCells count="9">
    <mergeCell ref="A29:B29"/>
    <mergeCell ref="A30:B30"/>
    <mergeCell ref="C30:F30"/>
    <mergeCell ref="A2:F2"/>
    <mergeCell ref="A4:A5"/>
    <mergeCell ref="B4:B5"/>
    <mergeCell ref="C4:D4"/>
    <mergeCell ref="E4:E5"/>
    <mergeCell ref="F4:F5"/>
  </mergeCells>
  <pageMargins left="0.8" right="0.7" top="0.75" bottom="0.75" header="0.3" footer="0.3"/>
  <pageSetup scale="11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33"/>
  <sheetViews>
    <sheetView topLeftCell="A9"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9.85546875" style="1" customWidth="1"/>
    <col min="3" max="3" width="13.42578125" style="1" customWidth="1"/>
    <col min="4" max="4" width="13.28515625" style="1" customWidth="1"/>
    <col min="5" max="5" width="12.5703125" style="1" customWidth="1"/>
    <col min="6" max="6" width="17" style="1" customWidth="1"/>
    <col min="7" max="7" width="48" style="1" bestFit="1" customWidth="1"/>
    <col min="8" max="16384" width="9.140625" style="1"/>
  </cols>
  <sheetData>
    <row r="2" spans="1:7" ht="25.5" customHeight="1" x14ac:dyDescent="0.25">
      <c r="A2" s="30" t="s">
        <v>67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</row>
    <row r="6" spans="1:7" ht="15.75" x14ac:dyDescent="0.25">
      <c r="A6" s="4" t="s">
        <v>68</v>
      </c>
      <c r="B6" s="4"/>
      <c r="C6" s="5"/>
      <c r="D6" s="5"/>
      <c r="E6" s="5"/>
      <c r="F6" s="5">
        <f>'T6.2022'!C30</f>
        <v>34038632</v>
      </c>
      <c r="G6" s="12"/>
    </row>
    <row r="7" spans="1:7" ht="15.75" x14ac:dyDescent="0.25">
      <c r="A7" s="6">
        <v>44745</v>
      </c>
      <c r="B7" s="9" t="s">
        <v>11</v>
      </c>
      <c r="C7" s="7"/>
      <c r="D7" s="7"/>
      <c r="E7" s="7">
        <v>250000</v>
      </c>
      <c r="F7" s="8">
        <f t="shared" ref="F7:F29" si="0">F6+C7+D7-E7</f>
        <v>33788632</v>
      </c>
      <c r="G7" s="12"/>
    </row>
    <row r="8" spans="1:7" ht="15.75" x14ac:dyDescent="0.25">
      <c r="A8" s="6">
        <v>44745</v>
      </c>
      <c r="B8" s="9" t="s">
        <v>7</v>
      </c>
      <c r="C8" s="7"/>
      <c r="D8" s="7"/>
      <c r="E8" s="7">
        <v>172000</v>
      </c>
      <c r="F8" s="8">
        <f t="shared" si="0"/>
        <v>33616632</v>
      </c>
      <c r="G8" s="12"/>
    </row>
    <row r="9" spans="1:7" ht="15.75" x14ac:dyDescent="0.25">
      <c r="A9" s="6">
        <v>44745</v>
      </c>
      <c r="B9" s="9" t="s">
        <v>13</v>
      </c>
      <c r="C9" s="7"/>
      <c r="D9" s="7"/>
      <c r="E9" s="7">
        <v>135000</v>
      </c>
      <c r="F9" s="8">
        <f t="shared" si="0"/>
        <v>33481632</v>
      </c>
      <c r="G9" s="12"/>
    </row>
    <row r="10" spans="1:7" ht="15.75" x14ac:dyDescent="0.25">
      <c r="A10" s="6">
        <v>44745</v>
      </c>
      <c r="B10" s="9" t="s">
        <v>71</v>
      </c>
      <c r="C10" s="7"/>
      <c r="D10" s="7"/>
      <c r="E10" s="7">
        <v>45000</v>
      </c>
      <c r="F10" s="8">
        <f t="shared" si="0"/>
        <v>33436632</v>
      </c>
      <c r="G10" s="12"/>
    </row>
    <row r="11" spans="1:7" ht="15.75" x14ac:dyDescent="0.25">
      <c r="A11" s="6">
        <v>44745</v>
      </c>
      <c r="B11" s="9" t="s">
        <v>72</v>
      </c>
      <c r="C11" s="7"/>
      <c r="D11" s="7"/>
      <c r="E11" s="7">
        <v>80000</v>
      </c>
      <c r="F11" s="8">
        <f t="shared" si="0"/>
        <v>33356632</v>
      </c>
      <c r="G11" s="12"/>
    </row>
    <row r="12" spans="1:7" ht="15.75" x14ac:dyDescent="0.25">
      <c r="A12" s="6">
        <v>44745</v>
      </c>
      <c r="B12" s="9" t="s">
        <v>73</v>
      </c>
      <c r="C12" s="7"/>
      <c r="D12" s="7"/>
      <c r="E12" s="7">
        <v>15000</v>
      </c>
      <c r="F12" s="8">
        <f t="shared" si="0"/>
        <v>33341632</v>
      </c>
      <c r="G12" s="12"/>
    </row>
    <row r="13" spans="1:7" ht="15.75" x14ac:dyDescent="0.25">
      <c r="A13" s="6">
        <v>44752</v>
      </c>
      <c r="B13" s="9" t="s">
        <v>63</v>
      </c>
      <c r="C13" s="7"/>
      <c r="D13" s="7">
        <v>2000000</v>
      </c>
      <c r="E13" s="7"/>
      <c r="F13" s="8">
        <f t="shared" si="0"/>
        <v>35341632</v>
      </c>
      <c r="G13" s="12"/>
    </row>
    <row r="14" spans="1:7" ht="15.75" x14ac:dyDescent="0.25">
      <c r="A14" s="6">
        <v>44752</v>
      </c>
      <c r="B14" s="9" t="s">
        <v>7</v>
      </c>
      <c r="C14" s="7"/>
      <c r="D14" s="7"/>
      <c r="E14" s="7">
        <v>180000</v>
      </c>
      <c r="F14" s="8">
        <f t="shared" si="0"/>
        <v>35161632</v>
      </c>
      <c r="G14" s="12"/>
    </row>
    <row r="15" spans="1:7" ht="15.75" x14ac:dyDescent="0.25">
      <c r="A15" s="6">
        <v>44752</v>
      </c>
      <c r="B15" s="9" t="s">
        <v>11</v>
      </c>
      <c r="C15" s="7"/>
      <c r="D15" s="7"/>
      <c r="E15" s="7">
        <v>250000</v>
      </c>
      <c r="F15" s="8">
        <f t="shared" si="0"/>
        <v>34911632</v>
      </c>
      <c r="G15" s="12"/>
    </row>
    <row r="16" spans="1:7" ht="15.75" x14ac:dyDescent="0.25">
      <c r="A16" s="6">
        <v>44752</v>
      </c>
      <c r="B16" s="9" t="s">
        <v>72</v>
      </c>
      <c r="C16" s="7"/>
      <c r="D16" s="7"/>
      <c r="E16" s="7">
        <v>80000</v>
      </c>
      <c r="F16" s="8">
        <f t="shared" si="0"/>
        <v>34831632</v>
      </c>
      <c r="G16" s="12"/>
    </row>
    <row r="17" spans="1:8" ht="15.75" x14ac:dyDescent="0.25">
      <c r="A17" s="6">
        <v>44759</v>
      </c>
      <c r="B17" s="9" t="s">
        <v>11</v>
      </c>
      <c r="C17" s="7"/>
      <c r="D17" s="7"/>
      <c r="E17" s="7">
        <v>250000</v>
      </c>
      <c r="F17" s="8">
        <f t="shared" si="0"/>
        <v>34581632</v>
      </c>
      <c r="G17" s="12"/>
    </row>
    <row r="18" spans="1:8" ht="15.75" x14ac:dyDescent="0.25">
      <c r="A18" s="6">
        <v>44759</v>
      </c>
      <c r="B18" s="9" t="s">
        <v>7</v>
      </c>
      <c r="C18" s="7"/>
      <c r="D18" s="7"/>
      <c r="E18" s="7">
        <v>175000</v>
      </c>
      <c r="F18" s="8">
        <f t="shared" si="0"/>
        <v>34406632</v>
      </c>
      <c r="G18" s="12"/>
      <c r="H18" s="18" t="s">
        <v>74</v>
      </c>
    </row>
    <row r="19" spans="1:8" ht="15.75" x14ac:dyDescent="0.25">
      <c r="A19" s="6">
        <v>44759</v>
      </c>
      <c r="B19" s="9" t="s">
        <v>75</v>
      </c>
      <c r="C19" s="7"/>
      <c r="D19" s="7"/>
      <c r="E19" s="7">
        <v>84000</v>
      </c>
      <c r="F19" s="8">
        <f t="shared" si="0"/>
        <v>34322632</v>
      </c>
      <c r="G19" s="12"/>
    </row>
    <row r="20" spans="1:8" ht="15.75" x14ac:dyDescent="0.25">
      <c r="A20" s="6">
        <v>44759</v>
      </c>
      <c r="B20" s="9" t="s">
        <v>72</v>
      </c>
      <c r="C20" s="7"/>
      <c r="D20" s="7"/>
      <c r="E20" s="7">
        <v>80000</v>
      </c>
      <c r="F20" s="8">
        <f t="shared" si="0"/>
        <v>34242632</v>
      </c>
      <c r="G20" s="12"/>
    </row>
    <row r="21" spans="1:8" ht="15.75" x14ac:dyDescent="0.25">
      <c r="A21" s="6">
        <v>44766</v>
      </c>
      <c r="B21" s="9" t="s">
        <v>11</v>
      </c>
      <c r="C21" s="7"/>
      <c r="D21" s="7"/>
      <c r="E21" s="7">
        <v>250000</v>
      </c>
      <c r="F21" s="8">
        <f t="shared" si="0"/>
        <v>33992632</v>
      </c>
      <c r="G21" s="12"/>
    </row>
    <row r="22" spans="1:8" ht="15.75" x14ac:dyDescent="0.25">
      <c r="A22" s="6">
        <v>44766</v>
      </c>
      <c r="B22" s="9" t="s">
        <v>7</v>
      </c>
      <c r="C22" s="7"/>
      <c r="D22" s="7"/>
      <c r="E22" s="7">
        <v>178000</v>
      </c>
      <c r="F22" s="8">
        <f t="shared" si="0"/>
        <v>33814632</v>
      </c>
      <c r="G22" s="12"/>
    </row>
    <row r="23" spans="1:8" ht="15.75" x14ac:dyDescent="0.25">
      <c r="A23" s="6">
        <v>44766</v>
      </c>
      <c r="B23" s="9" t="s">
        <v>13</v>
      </c>
      <c r="C23" s="7"/>
      <c r="D23" s="7"/>
      <c r="E23" s="7">
        <v>135000</v>
      </c>
      <c r="F23" s="8">
        <f t="shared" si="0"/>
        <v>33679632</v>
      </c>
      <c r="G23" s="12"/>
    </row>
    <row r="24" spans="1:8" ht="15.75" x14ac:dyDescent="0.25">
      <c r="A24" s="6">
        <v>44766</v>
      </c>
      <c r="B24" s="9" t="s">
        <v>72</v>
      </c>
      <c r="C24" s="7"/>
      <c r="D24" s="7"/>
      <c r="E24" s="7">
        <v>80000</v>
      </c>
      <c r="F24" s="8">
        <f t="shared" si="0"/>
        <v>33599632</v>
      </c>
      <c r="G24" s="12"/>
    </row>
    <row r="25" spans="1:8" ht="15.75" x14ac:dyDescent="0.25">
      <c r="A25" s="6">
        <v>44771</v>
      </c>
      <c r="B25" s="9" t="s">
        <v>70</v>
      </c>
      <c r="C25" s="7"/>
      <c r="D25" s="7">
        <v>3500000</v>
      </c>
      <c r="E25" s="7"/>
      <c r="F25" s="8">
        <f t="shared" si="0"/>
        <v>37099632</v>
      </c>
      <c r="G25" s="12"/>
    </row>
    <row r="26" spans="1:8" ht="15.75" x14ac:dyDescent="0.25">
      <c r="A26" s="6">
        <v>44773</v>
      </c>
      <c r="B26" s="9" t="s">
        <v>11</v>
      </c>
      <c r="C26" s="7"/>
      <c r="D26" s="7"/>
      <c r="E26" s="7">
        <v>250000</v>
      </c>
      <c r="F26" s="8">
        <f t="shared" si="0"/>
        <v>36849632</v>
      </c>
      <c r="G26" s="12"/>
    </row>
    <row r="27" spans="1:8" ht="15.75" x14ac:dyDescent="0.25">
      <c r="A27" s="6">
        <v>44773</v>
      </c>
      <c r="B27" s="9" t="s">
        <v>7</v>
      </c>
      <c r="C27" s="7"/>
      <c r="D27" s="7"/>
      <c r="E27" s="7">
        <v>180000</v>
      </c>
      <c r="F27" s="8">
        <f t="shared" si="0"/>
        <v>36669632</v>
      </c>
      <c r="G27" s="12"/>
    </row>
    <row r="28" spans="1:8" ht="15.75" x14ac:dyDescent="0.25">
      <c r="A28" s="6">
        <v>44773</v>
      </c>
      <c r="B28" s="9" t="s">
        <v>76</v>
      </c>
      <c r="C28" s="7"/>
      <c r="D28" s="7"/>
      <c r="E28" s="7">
        <v>87000</v>
      </c>
      <c r="F28" s="8">
        <f t="shared" si="0"/>
        <v>36582632</v>
      </c>
      <c r="G28" s="12"/>
    </row>
    <row r="29" spans="1:8" ht="15.75" x14ac:dyDescent="0.25">
      <c r="A29" s="6">
        <v>44773</v>
      </c>
      <c r="B29" s="9" t="s">
        <v>72</v>
      </c>
      <c r="C29" s="7"/>
      <c r="D29" s="7"/>
      <c r="E29" s="7">
        <v>80000</v>
      </c>
      <c r="F29" s="8">
        <f t="shared" si="0"/>
        <v>36502632</v>
      </c>
      <c r="G29" s="12"/>
    </row>
    <row r="30" spans="1:8" ht="15.75" x14ac:dyDescent="0.25">
      <c r="A30" s="28" t="s">
        <v>9</v>
      </c>
      <c r="B30" s="28"/>
      <c r="C30" s="5">
        <f>SUM(C7:C29)</f>
        <v>0</v>
      </c>
      <c r="D30" s="5">
        <f>SUM(D7:D29)</f>
        <v>5500000</v>
      </c>
      <c r="E30" s="5">
        <f>SUM(E7:E29)</f>
        <v>3036000</v>
      </c>
      <c r="F30" s="5">
        <f>F6+C30+D30-E30</f>
        <v>36502632</v>
      </c>
    </row>
    <row r="31" spans="1:8" ht="15.75" x14ac:dyDescent="0.25">
      <c r="A31" s="28" t="s">
        <v>69</v>
      </c>
      <c r="B31" s="28"/>
      <c r="C31" s="29">
        <f>F6+C30+D30-E30</f>
        <v>36502632</v>
      </c>
      <c r="D31" s="29"/>
      <c r="E31" s="29"/>
      <c r="F31" s="29"/>
    </row>
    <row r="32" spans="1:8" ht="16.5" x14ac:dyDescent="0.25">
      <c r="A32" s="3"/>
      <c r="B32" s="3"/>
      <c r="C32" s="3"/>
      <c r="D32" s="3"/>
      <c r="E32" s="3"/>
      <c r="F32" s="3"/>
    </row>
    <row r="33" spans="1:6" ht="16.5" x14ac:dyDescent="0.25">
      <c r="A33" s="3"/>
      <c r="B33" s="3"/>
      <c r="C33" s="3"/>
      <c r="D33" s="3"/>
      <c r="E33" s="3"/>
      <c r="F33" s="3"/>
    </row>
  </sheetData>
  <sortState xmlns:xlrd2="http://schemas.microsoft.com/office/spreadsheetml/2017/richdata2" ref="A7:H29">
    <sortCondition ref="A7"/>
  </sortState>
  <mergeCells count="9">
    <mergeCell ref="A30:B30"/>
    <mergeCell ref="A31:B31"/>
    <mergeCell ref="C31:F31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  <pageSetup scale="11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G21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9.85546875" style="1" customWidth="1"/>
    <col min="3" max="3" width="13.42578125" style="1" customWidth="1"/>
    <col min="4" max="4" width="13.28515625" style="1" customWidth="1"/>
    <col min="5" max="5" width="12.5703125" style="1" customWidth="1"/>
    <col min="6" max="6" width="17" style="1" customWidth="1"/>
    <col min="7" max="7" width="48" style="1" bestFit="1" customWidth="1"/>
    <col min="8" max="16384" width="9.140625" style="1"/>
  </cols>
  <sheetData>
    <row r="2" spans="1:7" ht="25.5" customHeight="1" x14ac:dyDescent="0.25">
      <c r="A2" s="30" t="s">
        <v>77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</row>
    <row r="6" spans="1:7" ht="15.75" x14ac:dyDescent="0.25">
      <c r="A6" s="4" t="s">
        <v>78</v>
      </c>
      <c r="B6" s="4"/>
      <c r="C6" s="5"/>
      <c r="D6" s="5"/>
      <c r="E6" s="5"/>
      <c r="F6" s="5">
        <f>'T7.2022'!C31</f>
        <v>36502632</v>
      </c>
      <c r="G6" s="12"/>
    </row>
    <row r="7" spans="1:7" ht="15.75" x14ac:dyDescent="0.25">
      <c r="A7" s="6">
        <v>44780</v>
      </c>
      <c r="B7" s="9" t="s">
        <v>11</v>
      </c>
      <c r="C7" s="7"/>
      <c r="D7" s="7"/>
      <c r="E7" s="7">
        <v>250000</v>
      </c>
      <c r="F7" s="8">
        <f t="shared" ref="F7:F17" si="0">F6+C7+D7-E7</f>
        <v>36252632</v>
      </c>
      <c r="G7" s="12"/>
    </row>
    <row r="8" spans="1:7" ht="15.75" x14ac:dyDescent="0.25">
      <c r="A8" s="6">
        <v>44780</v>
      </c>
      <c r="B8" s="9" t="s">
        <v>7</v>
      </c>
      <c r="C8" s="7"/>
      <c r="D8" s="7"/>
      <c r="E8" s="7">
        <v>187000</v>
      </c>
      <c r="F8" s="8">
        <f t="shared" si="0"/>
        <v>36065632</v>
      </c>
      <c r="G8" s="12"/>
    </row>
    <row r="9" spans="1:7" ht="15.75" x14ac:dyDescent="0.25">
      <c r="A9" s="6">
        <v>44780</v>
      </c>
      <c r="B9" s="9" t="s">
        <v>80</v>
      </c>
      <c r="C9" s="7"/>
      <c r="D9" s="7"/>
      <c r="E9" s="7">
        <v>80000</v>
      </c>
      <c r="F9" s="8">
        <f t="shared" si="0"/>
        <v>35985632</v>
      </c>
      <c r="G9" s="12"/>
    </row>
    <row r="10" spans="1:7" ht="15.75" x14ac:dyDescent="0.25">
      <c r="A10" s="6">
        <v>44787</v>
      </c>
      <c r="B10" s="9" t="s">
        <v>7</v>
      </c>
      <c r="C10" s="7"/>
      <c r="D10" s="7"/>
      <c r="E10" s="7">
        <v>190000</v>
      </c>
      <c r="F10" s="8">
        <f t="shared" si="0"/>
        <v>35795632</v>
      </c>
      <c r="G10" s="12"/>
    </row>
    <row r="11" spans="1:7" ht="15.75" x14ac:dyDescent="0.25">
      <c r="A11" s="6">
        <v>44787</v>
      </c>
      <c r="B11" s="9" t="s">
        <v>11</v>
      </c>
      <c r="C11" s="7"/>
      <c r="D11" s="7"/>
      <c r="E11" s="7">
        <v>250000</v>
      </c>
      <c r="F11" s="8">
        <f t="shared" si="0"/>
        <v>35545632</v>
      </c>
      <c r="G11" s="12"/>
    </row>
    <row r="12" spans="1:7" ht="15.75" x14ac:dyDescent="0.25">
      <c r="A12" s="6">
        <v>44787</v>
      </c>
      <c r="B12" s="9" t="s">
        <v>81</v>
      </c>
      <c r="C12" s="7"/>
      <c r="D12" s="7"/>
      <c r="E12" s="7">
        <v>168000</v>
      </c>
      <c r="F12" s="8">
        <f t="shared" si="0"/>
        <v>35377632</v>
      </c>
      <c r="G12" s="12"/>
    </row>
    <row r="13" spans="1:7" ht="15.75" x14ac:dyDescent="0.25">
      <c r="A13" s="6">
        <v>44787</v>
      </c>
      <c r="B13" s="9" t="s">
        <v>82</v>
      </c>
      <c r="C13" s="7"/>
      <c r="D13" s="7"/>
      <c r="E13" s="7">
        <v>135000</v>
      </c>
      <c r="F13" s="8">
        <f t="shared" si="0"/>
        <v>35242632</v>
      </c>
      <c r="G13" s="12"/>
    </row>
    <row r="14" spans="1:7" ht="15.75" x14ac:dyDescent="0.25">
      <c r="A14" s="6">
        <v>44787</v>
      </c>
      <c r="B14" s="9" t="s">
        <v>80</v>
      </c>
      <c r="C14" s="7"/>
      <c r="D14" s="7"/>
      <c r="E14" s="7">
        <v>80000</v>
      </c>
      <c r="F14" s="8">
        <f t="shared" si="0"/>
        <v>35162632</v>
      </c>
      <c r="G14" s="12"/>
    </row>
    <row r="15" spans="1:7" ht="15.75" x14ac:dyDescent="0.25">
      <c r="A15" s="6">
        <v>44794</v>
      </c>
      <c r="B15" s="9" t="s">
        <v>7</v>
      </c>
      <c r="C15" s="7"/>
      <c r="D15" s="7"/>
      <c r="E15" s="7">
        <v>190000</v>
      </c>
      <c r="F15" s="8">
        <f t="shared" si="0"/>
        <v>34972632</v>
      </c>
      <c r="G15" s="12"/>
    </row>
    <row r="16" spans="1:7" ht="15.75" x14ac:dyDescent="0.25">
      <c r="A16" s="6">
        <v>44794</v>
      </c>
      <c r="B16" s="9" t="s">
        <v>11</v>
      </c>
      <c r="C16" s="7"/>
      <c r="D16" s="7"/>
      <c r="E16" s="7">
        <v>250000</v>
      </c>
      <c r="F16" s="8">
        <f t="shared" si="0"/>
        <v>34722632</v>
      </c>
      <c r="G16" s="12"/>
    </row>
    <row r="17" spans="1:7" ht="15.75" x14ac:dyDescent="0.25">
      <c r="A17" s="6">
        <v>44794</v>
      </c>
      <c r="B17" s="9" t="s">
        <v>80</v>
      </c>
      <c r="C17" s="7"/>
      <c r="D17" s="7"/>
      <c r="E17" s="7">
        <v>80000</v>
      </c>
      <c r="F17" s="8">
        <f t="shared" si="0"/>
        <v>34642632</v>
      </c>
      <c r="G17" s="12"/>
    </row>
    <row r="18" spans="1:7" ht="15.75" x14ac:dyDescent="0.25">
      <c r="A18" s="28" t="s">
        <v>9</v>
      </c>
      <c r="B18" s="28"/>
      <c r="C18" s="5">
        <f>SUM(C7:C17)</f>
        <v>0</v>
      </c>
      <c r="D18" s="5">
        <f>SUM(D7:D17)</f>
        <v>0</v>
      </c>
      <c r="E18" s="5">
        <f>SUM(E7:E17)</f>
        <v>1860000</v>
      </c>
      <c r="F18" s="5">
        <f>F6+C18+D18-E18</f>
        <v>34642632</v>
      </c>
    </row>
    <row r="19" spans="1:7" ht="15.75" x14ac:dyDescent="0.25">
      <c r="A19" s="28" t="s">
        <v>79</v>
      </c>
      <c r="B19" s="28"/>
      <c r="C19" s="29">
        <f>F6+C18+D18-E18</f>
        <v>34642632</v>
      </c>
      <c r="D19" s="29"/>
      <c r="E19" s="29"/>
      <c r="F19" s="29"/>
    </row>
    <row r="20" spans="1:7" ht="16.5" x14ac:dyDescent="0.25">
      <c r="A20" s="3"/>
      <c r="B20" s="3"/>
      <c r="C20" s="3"/>
      <c r="D20" s="3"/>
      <c r="E20" s="3"/>
      <c r="F20" s="3"/>
    </row>
    <row r="21" spans="1:7" ht="16.5" x14ac:dyDescent="0.25">
      <c r="A21" s="3"/>
      <c r="B21" s="3"/>
      <c r="C21" s="3"/>
      <c r="D21" s="3"/>
      <c r="E21" s="3"/>
      <c r="F21" s="3"/>
    </row>
  </sheetData>
  <sortState xmlns:xlrd2="http://schemas.microsoft.com/office/spreadsheetml/2017/richdata2" ref="A7:G23">
    <sortCondition ref="A7"/>
  </sortState>
  <mergeCells count="9">
    <mergeCell ref="A18:B18"/>
    <mergeCell ref="A19:B19"/>
    <mergeCell ref="C19:F19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  <pageSetup scale="11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G30"/>
  <sheetViews>
    <sheetView topLeftCell="A10"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9.85546875" style="1" customWidth="1"/>
    <col min="3" max="3" width="13.42578125" style="1" customWidth="1"/>
    <col min="4" max="4" width="13.28515625" style="1" customWidth="1"/>
    <col min="5" max="5" width="12.5703125" style="1" customWidth="1"/>
    <col min="6" max="6" width="17" style="1" customWidth="1"/>
    <col min="7" max="7" width="48" style="1" bestFit="1" customWidth="1"/>
    <col min="8" max="8" width="11.140625" style="1" bestFit="1" customWidth="1"/>
    <col min="9" max="16384" width="9.140625" style="1"/>
  </cols>
  <sheetData>
    <row r="2" spans="1:7" ht="25.5" customHeight="1" x14ac:dyDescent="0.25">
      <c r="A2" s="30" t="s">
        <v>91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</row>
    <row r="6" spans="1:7" ht="15.75" x14ac:dyDescent="0.25">
      <c r="A6" s="4" t="s">
        <v>86</v>
      </c>
      <c r="B6" s="4"/>
      <c r="C6" s="5"/>
      <c r="D6" s="5"/>
      <c r="E6" s="5"/>
      <c r="F6" s="5">
        <f>'T8.2022'!C19</f>
        <v>34642632</v>
      </c>
      <c r="G6" s="12"/>
    </row>
    <row r="7" spans="1:7" ht="15.75" x14ac:dyDescent="0.25">
      <c r="A7" s="6">
        <v>44808</v>
      </c>
      <c r="B7" s="9" t="s">
        <v>11</v>
      </c>
      <c r="C7" s="7"/>
      <c r="D7" s="7"/>
      <c r="E7" s="7">
        <v>250000</v>
      </c>
      <c r="F7" s="8">
        <f t="shared" ref="F7:F25" si="0">F6+C7+D7-E7</f>
        <v>34392632</v>
      </c>
      <c r="G7" s="12"/>
    </row>
    <row r="8" spans="1:7" ht="15.75" x14ac:dyDescent="0.25">
      <c r="A8" s="6">
        <v>44808</v>
      </c>
      <c r="B8" s="9" t="s">
        <v>7</v>
      </c>
      <c r="C8" s="7"/>
      <c r="D8" s="7"/>
      <c r="E8" s="7">
        <v>178000</v>
      </c>
      <c r="F8" s="8">
        <f t="shared" si="0"/>
        <v>34214632</v>
      </c>
      <c r="G8" s="12"/>
    </row>
    <row r="9" spans="1:7" ht="15.75" x14ac:dyDescent="0.25">
      <c r="A9" s="6">
        <v>44808</v>
      </c>
      <c r="B9" s="9" t="s">
        <v>80</v>
      </c>
      <c r="C9" s="7"/>
      <c r="D9" s="7"/>
      <c r="E9" s="7">
        <v>80000</v>
      </c>
      <c r="F9" s="8">
        <f t="shared" si="0"/>
        <v>34134632</v>
      </c>
      <c r="G9" s="12"/>
    </row>
    <row r="10" spans="1:7" ht="15.75" x14ac:dyDescent="0.25">
      <c r="A10" s="6">
        <v>44815</v>
      </c>
      <c r="B10" s="9" t="s">
        <v>11</v>
      </c>
      <c r="C10" s="7"/>
      <c r="D10" s="7"/>
      <c r="E10" s="7">
        <v>250000</v>
      </c>
      <c r="F10" s="8">
        <f t="shared" si="0"/>
        <v>33884632</v>
      </c>
      <c r="G10" s="12"/>
    </row>
    <row r="11" spans="1:7" ht="15.75" x14ac:dyDescent="0.25">
      <c r="A11" s="6">
        <v>44815</v>
      </c>
      <c r="B11" s="9" t="s">
        <v>7</v>
      </c>
      <c r="C11" s="7"/>
      <c r="D11" s="7"/>
      <c r="E11" s="7">
        <v>175000</v>
      </c>
      <c r="F11" s="8">
        <f t="shared" si="0"/>
        <v>33709632</v>
      </c>
      <c r="G11" s="12"/>
    </row>
    <row r="12" spans="1:7" ht="15.75" x14ac:dyDescent="0.25">
      <c r="A12" s="6">
        <v>44815</v>
      </c>
      <c r="B12" s="9" t="s">
        <v>80</v>
      </c>
      <c r="C12" s="7"/>
      <c r="D12" s="7"/>
      <c r="E12" s="7">
        <v>80000</v>
      </c>
      <c r="F12" s="8">
        <f t="shared" si="0"/>
        <v>33629632</v>
      </c>
      <c r="G12" s="12"/>
    </row>
    <row r="13" spans="1:7" ht="15.75" x14ac:dyDescent="0.25">
      <c r="A13" s="6">
        <v>44815</v>
      </c>
      <c r="B13" s="9" t="s">
        <v>8</v>
      </c>
      <c r="C13" s="7"/>
      <c r="D13" s="7"/>
      <c r="E13" s="7">
        <v>20000</v>
      </c>
      <c r="F13" s="8">
        <f t="shared" si="0"/>
        <v>33609632</v>
      </c>
      <c r="G13" s="12"/>
    </row>
    <row r="14" spans="1:7" ht="15.75" x14ac:dyDescent="0.25">
      <c r="A14" s="6">
        <v>44815</v>
      </c>
      <c r="B14" s="9" t="s">
        <v>10</v>
      </c>
      <c r="C14" s="7"/>
      <c r="D14" s="7"/>
      <c r="E14" s="7">
        <v>135000</v>
      </c>
      <c r="F14" s="8">
        <f t="shared" si="0"/>
        <v>33474632</v>
      </c>
      <c r="G14" s="12"/>
    </row>
    <row r="15" spans="1:7" ht="15.75" x14ac:dyDescent="0.25">
      <c r="A15" s="6">
        <v>44822</v>
      </c>
      <c r="B15" s="9" t="s">
        <v>55</v>
      </c>
      <c r="C15" s="7"/>
      <c r="D15" s="7"/>
      <c r="E15" s="7">
        <v>370000</v>
      </c>
      <c r="F15" s="8">
        <f t="shared" si="0"/>
        <v>33104632</v>
      </c>
      <c r="G15" s="12"/>
    </row>
    <row r="16" spans="1:7" ht="15.75" x14ac:dyDescent="0.25">
      <c r="A16" s="6">
        <v>44822</v>
      </c>
      <c r="B16" s="9" t="s">
        <v>11</v>
      </c>
      <c r="C16" s="7"/>
      <c r="D16" s="7"/>
      <c r="E16" s="7">
        <v>250000</v>
      </c>
      <c r="F16" s="8">
        <f t="shared" si="0"/>
        <v>32854632</v>
      </c>
      <c r="G16" s="12"/>
    </row>
    <row r="17" spans="1:7" ht="15.75" x14ac:dyDescent="0.25">
      <c r="A17" s="6">
        <v>44822</v>
      </c>
      <c r="B17" s="9" t="s">
        <v>7</v>
      </c>
      <c r="C17" s="7"/>
      <c r="D17" s="7"/>
      <c r="E17" s="7">
        <v>180000</v>
      </c>
      <c r="F17" s="8">
        <f t="shared" si="0"/>
        <v>32674632</v>
      </c>
      <c r="G17" s="12"/>
    </row>
    <row r="18" spans="1:7" ht="15.75" x14ac:dyDescent="0.25">
      <c r="A18" s="6">
        <v>44822</v>
      </c>
      <c r="B18" s="9" t="s">
        <v>80</v>
      </c>
      <c r="C18" s="7"/>
      <c r="D18" s="7"/>
      <c r="E18" s="7">
        <v>80000</v>
      </c>
      <c r="F18" s="8">
        <f t="shared" si="0"/>
        <v>32594632</v>
      </c>
      <c r="G18" s="12"/>
    </row>
    <row r="19" spans="1:7" ht="15.75" x14ac:dyDescent="0.25">
      <c r="A19" s="6">
        <v>44829</v>
      </c>
      <c r="B19" s="9" t="s">
        <v>11</v>
      </c>
      <c r="C19" s="7"/>
      <c r="D19" s="7"/>
      <c r="E19" s="7">
        <v>250000</v>
      </c>
      <c r="F19" s="8">
        <f t="shared" si="0"/>
        <v>32344632</v>
      </c>
      <c r="G19" s="12"/>
    </row>
    <row r="20" spans="1:7" ht="15.75" x14ac:dyDescent="0.25">
      <c r="A20" s="6">
        <v>44829</v>
      </c>
      <c r="B20" s="9" t="s">
        <v>51</v>
      </c>
      <c r="C20" s="7"/>
      <c r="D20" s="7"/>
      <c r="E20" s="7">
        <v>177000</v>
      </c>
      <c r="F20" s="8">
        <f t="shared" si="0"/>
        <v>32167632</v>
      </c>
      <c r="G20" s="12"/>
    </row>
    <row r="21" spans="1:7" ht="15.75" x14ac:dyDescent="0.25">
      <c r="A21" s="6">
        <v>44829</v>
      </c>
      <c r="B21" s="9" t="s">
        <v>88</v>
      </c>
      <c r="C21" s="7"/>
      <c r="D21" s="7"/>
      <c r="E21" s="7">
        <v>40000</v>
      </c>
      <c r="F21" s="8">
        <f t="shared" si="0"/>
        <v>32127632</v>
      </c>
      <c r="G21" s="12"/>
    </row>
    <row r="22" spans="1:7" ht="15.75" x14ac:dyDescent="0.25">
      <c r="A22" s="6">
        <v>44829</v>
      </c>
      <c r="B22" s="9" t="s">
        <v>7</v>
      </c>
      <c r="C22" s="7"/>
      <c r="D22" s="7"/>
      <c r="E22" s="7">
        <v>180000</v>
      </c>
      <c r="F22" s="8">
        <f t="shared" si="0"/>
        <v>31947632</v>
      </c>
      <c r="G22" s="12"/>
    </row>
    <row r="23" spans="1:7" ht="15.75" x14ac:dyDescent="0.25">
      <c r="A23" s="6">
        <v>44829</v>
      </c>
      <c r="B23" s="9" t="s">
        <v>80</v>
      </c>
      <c r="C23" s="7"/>
      <c r="D23" s="7"/>
      <c r="E23" s="7">
        <v>80000</v>
      </c>
      <c r="F23" s="8">
        <f t="shared" si="0"/>
        <v>31867632</v>
      </c>
      <c r="G23" s="12"/>
    </row>
    <row r="24" spans="1:7" ht="15.75" x14ac:dyDescent="0.25">
      <c r="A24" s="6">
        <v>44816</v>
      </c>
      <c r="B24" s="9" t="s">
        <v>90</v>
      </c>
      <c r="C24" s="7">
        <v>500000</v>
      </c>
      <c r="D24" s="7"/>
      <c r="E24" s="7"/>
      <c r="F24" s="8">
        <f t="shared" si="0"/>
        <v>32367632</v>
      </c>
      <c r="G24" s="12"/>
    </row>
    <row r="25" spans="1:7" ht="15.75" x14ac:dyDescent="0.25">
      <c r="A25" s="6">
        <v>44823</v>
      </c>
      <c r="B25" s="9" t="s">
        <v>89</v>
      </c>
      <c r="C25" s="7">
        <v>500000</v>
      </c>
      <c r="D25" s="7"/>
      <c r="E25" s="7"/>
      <c r="F25" s="8">
        <f t="shared" si="0"/>
        <v>32867632</v>
      </c>
      <c r="G25" s="12"/>
    </row>
    <row r="26" spans="1:7" ht="15.75" x14ac:dyDescent="0.25">
      <c r="A26" s="28" t="s">
        <v>9</v>
      </c>
      <c r="B26" s="28"/>
      <c r="C26" s="5">
        <f>SUM(C7:C25)</f>
        <v>1000000</v>
      </c>
      <c r="D26" s="5">
        <f>SUM(D7:D25)</f>
        <v>0</v>
      </c>
      <c r="E26" s="5">
        <f>SUM(E7:E25)</f>
        <v>2775000</v>
      </c>
      <c r="F26" s="5">
        <f>F6+C26+D26-E26</f>
        <v>32867632</v>
      </c>
      <c r="G26" s="12"/>
    </row>
    <row r="27" spans="1:7" ht="15.75" x14ac:dyDescent="0.25">
      <c r="A27" s="28" t="s">
        <v>87</v>
      </c>
      <c r="B27" s="28"/>
      <c r="C27" s="29">
        <f>F6+C26+D26-E26</f>
        <v>32867632</v>
      </c>
      <c r="D27" s="29"/>
      <c r="E27" s="29"/>
      <c r="F27" s="29"/>
      <c r="G27"/>
    </row>
    <row r="28" spans="1:7" ht="16.5" x14ac:dyDescent="0.25">
      <c r="A28" s="3"/>
      <c r="B28" s="3"/>
      <c r="C28" s="3"/>
      <c r="D28" s="3"/>
      <c r="E28" s="3"/>
      <c r="F28" s="3"/>
      <c r="G28" s="12"/>
    </row>
    <row r="29" spans="1:7" ht="16.5" x14ac:dyDescent="0.25">
      <c r="A29" s="3"/>
      <c r="B29" s="3"/>
      <c r="C29" s="3"/>
      <c r="D29" s="3"/>
      <c r="E29" s="3"/>
      <c r="F29" s="3"/>
      <c r="G29" s="12"/>
    </row>
    <row r="30" spans="1:7" x14ac:dyDescent="0.25">
      <c r="G30" s="12"/>
    </row>
  </sheetData>
  <sortState xmlns:xlrd2="http://schemas.microsoft.com/office/spreadsheetml/2017/richdata2" ref="A7:H24">
    <sortCondition ref="A7"/>
  </sortState>
  <mergeCells count="9">
    <mergeCell ref="A26:B26"/>
    <mergeCell ref="A27:B27"/>
    <mergeCell ref="C27:F27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  <pageSetup scale="11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H27"/>
  <sheetViews>
    <sheetView topLeftCell="A7"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56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8" ht="25.5" customHeight="1" x14ac:dyDescent="0.25">
      <c r="A2" s="30" t="s">
        <v>83</v>
      </c>
      <c r="B2" s="30"/>
      <c r="C2" s="30"/>
      <c r="D2" s="30"/>
      <c r="E2" s="30"/>
      <c r="F2" s="30"/>
    </row>
    <row r="3" spans="1:8" ht="18.75" x14ac:dyDescent="0.25">
      <c r="A3" s="2"/>
      <c r="B3" s="2"/>
      <c r="C3" s="2"/>
      <c r="D3" s="2"/>
      <c r="E3" s="2"/>
      <c r="F3" s="2"/>
    </row>
    <row r="4" spans="1:8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</row>
    <row r="5" spans="1:8" customFormat="1" ht="15.75" x14ac:dyDescent="0.25">
      <c r="A5" s="31"/>
      <c r="B5" s="31"/>
      <c r="C5" s="10" t="s">
        <v>5</v>
      </c>
      <c r="D5" s="10" t="s">
        <v>6</v>
      </c>
      <c r="E5" s="32"/>
      <c r="F5" s="32"/>
    </row>
    <row r="6" spans="1:8" ht="15.75" x14ac:dyDescent="0.25">
      <c r="A6" s="4" t="s">
        <v>84</v>
      </c>
      <c r="B6" s="4"/>
      <c r="C6" s="5"/>
      <c r="D6" s="5"/>
      <c r="E6" s="5"/>
      <c r="F6" s="5">
        <f>'T9.2022'!C27</f>
        <v>32867632</v>
      </c>
      <c r="G6" s="12"/>
    </row>
    <row r="7" spans="1:8" ht="15.75" x14ac:dyDescent="0.25">
      <c r="A7" s="6">
        <v>44835</v>
      </c>
      <c r="B7" s="9" t="s">
        <v>63</v>
      </c>
      <c r="C7" s="7"/>
      <c r="D7" s="7">
        <v>2000000</v>
      </c>
      <c r="E7" s="7"/>
      <c r="F7" s="8">
        <f t="shared" ref="F7:F23" si="0">F6+C7+D7-E7</f>
        <v>34867632</v>
      </c>
      <c r="G7" s="12"/>
    </row>
    <row r="8" spans="1:8" ht="15.75" x14ac:dyDescent="0.25">
      <c r="A8" s="6">
        <v>44836</v>
      </c>
      <c r="B8" s="9" t="s">
        <v>11</v>
      </c>
      <c r="C8" s="7"/>
      <c r="D8" s="7"/>
      <c r="E8" s="7">
        <v>250000</v>
      </c>
      <c r="F8" s="8">
        <f t="shared" si="0"/>
        <v>34617632</v>
      </c>
      <c r="G8" s="12"/>
    </row>
    <row r="9" spans="1:8" ht="15.75" x14ac:dyDescent="0.25">
      <c r="A9" s="6">
        <v>44836</v>
      </c>
      <c r="B9" s="9" t="s">
        <v>7</v>
      </c>
      <c r="C9" s="7"/>
      <c r="D9" s="7"/>
      <c r="E9" s="7">
        <v>185000</v>
      </c>
      <c r="F9" s="8">
        <f t="shared" si="0"/>
        <v>34432632</v>
      </c>
      <c r="G9" s="12"/>
    </row>
    <row r="10" spans="1:8" ht="15.75" x14ac:dyDescent="0.25">
      <c r="A10" s="6">
        <v>44836</v>
      </c>
      <c r="B10" s="9" t="s">
        <v>19</v>
      </c>
      <c r="C10" s="7"/>
      <c r="D10" s="7"/>
      <c r="E10" s="7">
        <v>80000</v>
      </c>
      <c r="F10" s="8">
        <f t="shared" si="0"/>
        <v>34352632</v>
      </c>
      <c r="G10" s="12"/>
    </row>
    <row r="11" spans="1:8" ht="15.75" x14ac:dyDescent="0.25">
      <c r="A11" s="6">
        <v>44836</v>
      </c>
      <c r="B11" s="9" t="s">
        <v>8</v>
      </c>
      <c r="C11" s="7"/>
      <c r="D11" s="7"/>
      <c r="E11" s="7">
        <v>20000</v>
      </c>
      <c r="F11" s="8">
        <f t="shared" si="0"/>
        <v>34332632</v>
      </c>
      <c r="G11" s="12"/>
    </row>
    <row r="12" spans="1:8" ht="15.75" x14ac:dyDescent="0.25">
      <c r="A12" s="6">
        <v>44842</v>
      </c>
      <c r="B12" s="9" t="s">
        <v>11</v>
      </c>
      <c r="C12" s="7"/>
      <c r="D12" s="7"/>
      <c r="E12" s="7">
        <v>250000</v>
      </c>
      <c r="F12" s="8">
        <f t="shared" si="0"/>
        <v>34082632</v>
      </c>
      <c r="G12" s="12"/>
    </row>
    <row r="13" spans="1:8" ht="15.75" x14ac:dyDescent="0.25">
      <c r="A13" s="6">
        <v>44842</v>
      </c>
      <c r="B13" s="9" t="s">
        <v>7</v>
      </c>
      <c r="C13" s="7"/>
      <c r="D13" s="7"/>
      <c r="E13" s="7">
        <v>180000</v>
      </c>
      <c r="F13" s="8">
        <f t="shared" si="0"/>
        <v>33902632</v>
      </c>
      <c r="G13" s="12"/>
    </row>
    <row r="14" spans="1:8" ht="15.75" x14ac:dyDescent="0.25">
      <c r="A14" s="6">
        <v>44842</v>
      </c>
      <c r="B14" s="9" t="s">
        <v>19</v>
      </c>
      <c r="C14" s="7"/>
      <c r="D14" s="7"/>
      <c r="E14" s="7">
        <v>80000</v>
      </c>
      <c r="F14" s="8">
        <f t="shared" si="0"/>
        <v>33822632</v>
      </c>
      <c r="G14" s="12"/>
      <c r="H14" s="13"/>
    </row>
    <row r="15" spans="1:8" ht="15.75" x14ac:dyDescent="0.25">
      <c r="A15" s="6">
        <v>44852</v>
      </c>
      <c r="B15" s="9" t="s">
        <v>89</v>
      </c>
      <c r="C15" s="7">
        <v>500000</v>
      </c>
      <c r="D15" s="7"/>
      <c r="E15" s="7"/>
      <c r="F15" s="8">
        <f t="shared" si="0"/>
        <v>34322632</v>
      </c>
      <c r="G15" s="12"/>
    </row>
    <row r="16" spans="1:8" ht="15.75" x14ac:dyDescent="0.25">
      <c r="A16" s="6">
        <v>44857</v>
      </c>
      <c r="B16" s="9" t="s">
        <v>11</v>
      </c>
      <c r="C16" s="7"/>
      <c r="D16" s="7"/>
      <c r="E16" s="7">
        <v>250000</v>
      </c>
      <c r="F16" s="8">
        <f t="shared" si="0"/>
        <v>34072632</v>
      </c>
      <c r="G16" s="12"/>
    </row>
    <row r="17" spans="1:7" ht="15.75" x14ac:dyDescent="0.25">
      <c r="A17" s="6">
        <v>44857</v>
      </c>
      <c r="B17" s="9" t="s">
        <v>7</v>
      </c>
      <c r="C17" s="7"/>
      <c r="D17" s="7"/>
      <c r="E17" s="7">
        <v>200000</v>
      </c>
      <c r="F17" s="8">
        <f t="shared" si="0"/>
        <v>33872632</v>
      </c>
      <c r="G17" s="12"/>
    </row>
    <row r="18" spans="1:7" ht="15.75" x14ac:dyDescent="0.25">
      <c r="A18" s="6">
        <v>44857</v>
      </c>
      <c r="B18" s="9" t="s">
        <v>19</v>
      </c>
      <c r="C18" s="7"/>
      <c r="D18" s="7"/>
      <c r="E18" s="7">
        <v>80000</v>
      </c>
      <c r="F18" s="8">
        <f t="shared" si="0"/>
        <v>33792632</v>
      </c>
      <c r="G18" s="12"/>
    </row>
    <row r="19" spans="1:7" ht="15.75" x14ac:dyDescent="0.25">
      <c r="A19" s="6">
        <v>44864</v>
      </c>
      <c r="B19" s="9" t="s">
        <v>11</v>
      </c>
      <c r="C19" s="7"/>
      <c r="D19" s="7"/>
      <c r="E19" s="7">
        <v>250000</v>
      </c>
      <c r="F19" s="8">
        <f t="shared" si="0"/>
        <v>33542632</v>
      </c>
      <c r="G19" s="12"/>
    </row>
    <row r="20" spans="1:7" ht="15.75" x14ac:dyDescent="0.25">
      <c r="A20" s="6">
        <v>44864</v>
      </c>
      <c r="B20" s="9" t="s">
        <v>105</v>
      </c>
      <c r="C20" s="7"/>
      <c r="D20" s="7"/>
      <c r="E20" s="7">
        <v>180000</v>
      </c>
      <c r="F20" s="8">
        <f t="shared" si="0"/>
        <v>33362632</v>
      </c>
      <c r="G20" s="12"/>
    </row>
    <row r="21" spans="1:7" ht="15.75" x14ac:dyDescent="0.25">
      <c r="A21" s="6">
        <v>44864</v>
      </c>
      <c r="B21" s="9" t="s">
        <v>10</v>
      </c>
      <c r="C21" s="7"/>
      <c r="D21" s="7"/>
      <c r="E21" s="7">
        <v>135000</v>
      </c>
      <c r="F21" s="8">
        <f t="shared" si="0"/>
        <v>33227632</v>
      </c>
      <c r="G21" s="12"/>
    </row>
    <row r="22" spans="1:7" ht="15.75" x14ac:dyDescent="0.25">
      <c r="A22" s="6">
        <v>44864</v>
      </c>
      <c r="B22" s="9" t="s">
        <v>7</v>
      </c>
      <c r="C22" s="7"/>
      <c r="D22" s="7"/>
      <c r="E22" s="7">
        <v>200000</v>
      </c>
      <c r="F22" s="8">
        <f t="shared" si="0"/>
        <v>33027632</v>
      </c>
      <c r="G22" s="12"/>
    </row>
    <row r="23" spans="1:7" ht="15.75" x14ac:dyDescent="0.25">
      <c r="A23" s="6">
        <v>44864</v>
      </c>
      <c r="B23" s="9" t="s">
        <v>19</v>
      </c>
      <c r="C23" s="7"/>
      <c r="D23" s="7"/>
      <c r="E23" s="7">
        <v>50000</v>
      </c>
      <c r="F23" s="8">
        <f t="shared" si="0"/>
        <v>32977632</v>
      </c>
      <c r="G23" s="12"/>
    </row>
    <row r="24" spans="1:7" ht="15.75" x14ac:dyDescent="0.25">
      <c r="A24" s="28" t="s">
        <v>9</v>
      </c>
      <c r="B24" s="28"/>
      <c r="C24" s="5">
        <f>SUM(C7:C23)</f>
        <v>500000</v>
      </c>
      <c r="D24" s="5">
        <f>SUM(D7:D23)</f>
        <v>2000000</v>
      </c>
      <c r="E24" s="5">
        <f>SUM(E7:E23)</f>
        <v>2390000</v>
      </c>
      <c r="F24" s="5">
        <f>F6+C24+D24-E24</f>
        <v>32977632</v>
      </c>
    </row>
    <row r="25" spans="1:7" ht="15.75" x14ac:dyDescent="0.25">
      <c r="A25" s="28" t="s">
        <v>85</v>
      </c>
      <c r="B25" s="28"/>
      <c r="C25" s="29">
        <f>F6+C24+D24-E24</f>
        <v>32977632</v>
      </c>
      <c r="D25" s="29"/>
      <c r="E25" s="29"/>
      <c r="F25" s="29"/>
    </row>
    <row r="26" spans="1:7" ht="16.5" x14ac:dyDescent="0.25">
      <c r="A26" s="3"/>
      <c r="B26" s="3"/>
      <c r="C26" s="3"/>
      <c r="D26" s="3"/>
      <c r="E26" s="3"/>
      <c r="F26" s="3"/>
    </row>
    <row r="27" spans="1:7" ht="16.5" x14ac:dyDescent="0.25">
      <c r="A27" s="3"/>
      <c r="B27" s="3"/>
      <c r="C27" s="3"/>
      <c r="D27" s="3"/>
      <c r="E27" s="3"/>
      <c r="F27" s="3"/>
    </row>
  </sheetData>
  <sortState xmlns:xlrd2="http://schemas.microsoft.com/office/spreadsheetml/2017/richdata2" ref="A7:H23">
    <sortCondition ref="A7"/>
  </sortState>
  <mergeCells count="9">
    <mergeCell ref="A24:B24"/>
    <mergeCell ref="A25:B25"/>
    <mergeCell ref="C25:F25"/>
    <mergeCell ref="A2:F2"/>
    <mergeCell ref="A4:A5"/>
    <mergeCell ref="B4:B5"/>
    <mergeCell ref="C4:D4"/>
    <mergeCell ref="E4:E5"/>
    <mergeCell ref="F4:F5"/>
  </mergeCells>
  <pageMargins left="0.7" right="0.4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G24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56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customHeight="1" x14ac:dyDescent="0.25">
      <c r="A2" s="30" t="s">
        <v>107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</row>
    <row r="6" spans="1:7" ht="15.75" x14ac:dyDescent="0.25">
      <c r="A6" s="4" t="s">
        <v>108</v>
      </c>
      <c r="B6" s="4"/>
      <c r="C6" s="5"/>
      <c r="D6" s="5"/>
      <c r="E6" s="5"/>
      <c r="F6" s="5">
        <f>'T10.2022'!C25</f>
        <v>32977632</v>
      </c>
      <c r="G6" s="12"/>
    </row>
    <row r="7" spans="1:7" ht="15.75" x14ac:dyDescent="0.25">
      <c r="A7" s="6">
        <v>44871</v>
      </c>
      <c r="B7" s="9" t="s">
        <v>11</v>
      </c>
      <c r="C7" s="7"/>
      <c r="D7" s="7"/>
      <c r="E7" s="7">
        <v>250000</v>
      </c>
      <c r="F7" s="8">
        <f t="shared" ref="F7:F20" si="0">F6+C7+D7-E7</f>
        <v>32727632</v>
      </c>
      <c r="G7" s="12"/>
    </row>
    <row r="8" spans="1:7" ht="15.75" x14ac:dyDescent="0.25">
      <c r="A8" s="6">
        <v>44871</v>
      </c>
      <c r="B8" s="9" t="s">
        <v>7</v>
      </c>
      <c r="C8" s="7"/>
      <c r="D8" s="7"/>
      <c r="E8" s="7">
        <v>200000</v>
      </c>
      <c r="F8" s="8">
        <f t="shared" si="0"/>
        <v>32527632</v>
      </c>
      <c r="G8" s="12"/>
    </row>
    <row r="9" spans="1:7" ht="15.75" x14ac:dyDescent="0.25">
      <c r="A9" s="6">
        <v>44871</v>
      </c>
      <c r="B9" s="9" t="s">
        <v>19</v>
      </c>
      <c r="C9" s="7"/>
      <c r="D9" s="7"/>
      <c r="E9" s="7">
        <v>80000</v>
      </c>
      <c r="F9" s="8">
        <f t="shared" si="0"/>
        <v>32447632</v>
      </c>
      <c r="G9" s="12"/>
    </row>
    <row r="10" spans="1:7" ht="15.75" x14ac:dyDescent="0.25">
      <c r="A10" s="6">
        <v>44871</v>
      </c>
      <c r="B10" s="9" t="s">
        <v>10</v>
      </c>
      <c r="C10" s="7"/>
      <c r="D10" s="7"/>
      <c r="E10" s="7">
        <v>135000</v>
      </c>
      <c r="F10" s="8">
        <f t="shared" si="0"/>
        <v>32312632</v>
      </c>
      <c r="G10" s="12"/>
    </row>
    <row r="11" spans="1:7" ht="15.75" x14ac:dyDescent="0.25">
      <c r="A11" s="6">
        <v>44878</v>
      </c>
      <c r="B11" s="9" t="s">
        <v>11</v>
      </c>
      <c r="C11" s="7"/>
      <c r="D11" s="7"/>
      <c r="E11" s="7">
        <v>250000</v>
      </c>
      <c r="F11" s="8">
        <f t="shared" si="0"/>
        <v>32062632</v>
      </c>
      <c r="G11" s="12"/>
    </row>
    <row r="12" spans="1:7" ht="15.75" x14ac:dyDescent="0.25">
      <c r="A12" s="6">
        <v>44878</v>
      </c>
      <c r="B12" s="9" t="s">
        <v>7</v>
      </c>
      <c r="C12" s="7"/>
      <c r="D12" s="7"/>
      <c r="E12" s="7">
        <v>200000</v>
      </c>
      <c r="F12" s="8">
        <f t="shared" si="0"/>
        <v>31862632</v>
      </c>
      <c r="G12" s="12"/>
    </row>
    <row r="13" spans="1:7" ht="15.75" x14ac:dyDescent="0.25">
      <c r="A13" s="6">
        <v>44878</v>
      </c>
      <c r="B13" s="9" t="s">
        <v>19</v>
      </c>
      <c r="C13" s="7"/>
      <c r="D13" s="7"/>
      <c r="E13" s="7">
        <v>80000</v>
      </c>
      <c r="F13" s="8">
        <f t="shared" si="0"/>
        <v>31782632</v>
      </c>
      <c r="G13" s="12"/>
    </row>
    <row r="14" spans="1:7" ht="15.75" x14ac:dyDescent="0.25">
      <c r="A14" s="6">
        <v>44878</v>
      </c>
      <c r="B14" s="9" t="s">
        <v>111</v>
      </c>
      <c r="C14" s="7"/>
      <c r="D14" s="7"/>
      <c r="E14" s="7">
        <v>36000</v>
      </c>
      <c r="F14" s="8">
        <f t="shared" si="0"/>
        <v>31746632</v>
      </c>
      <c r="G14" s="12"/>
    </row>
    <row r="15" spans="1:7" ht="15.75" x14ac:dyDescent="0.25">
      <c r="A15" s="6">
        <v>44885</v>
      </c>
      <c r="B15" s="9" t="s">
        <v>11</v>
      </c>
      <c r="C15" s="7"/>
      <c r="D15" s="7"/>
      <c r="E15" s="7">
        <v>250000</v>
      </c>
      <c r="F15" s="8">
        <f t="shared" si="0"/>
        <v>31496632</v>
      </c>
      <c r="G15" s="12"/>
    </row>
    <row r="16" spans="1:7" ht="15.75" x14ac:dyDescent="0.25">
      <c r="A16" s="6">
        <v>44885</v>
      </c>
      <c r="B16" s="9" t="s">
        <v>7</v>
      </c>
      <c r="C16" s="7"/>
      <c r="D16" s="7"/>
      <c r="E16" s="7">
        <v>200000</v>
      </c>
      <c r="F16" s="8">
        <f t="shared" si="0"/>
        <v>31296632</v>
      </c>
      <c r="G16" s="12"/>
    </row>
    <row r="17" spans="1:7" ht="15.75" x14ac:dyDescent="0.25">
      <c r="A17" s="6">
        <v>44885</v>
      </c>
      <c r="B17" s="9" t="s">
        <v>19</v>
      </c>
      <c r="C17" s="7"/>
      <c r="D17" s="7"/>
      <c r="E17" s="7">
        <v>80000</v>
      </c>
      <c r="F17" s="8">
        <f t="shared" si="0"/>
        <v>31216632</v>
      </c>
      <c r="G17" s="12"/>
    </row>
    <row r="18" spans="1:7" ht="15.75" x14ac:dyDescent="0.25">
      <c r="A18" s="6">
        <v>44885</v>
      </c>
      <c r="B18" s="9" t="s">
        <v>112</v>
      </c>
      <c r="C18" s="7"/>
      <c r="D18" s="7"/>
      <c r="E18" s="7">
        <v>105000</v>
      </c>
      <c r="F18" s="8">
        <f t="shared" si="0"/>
        <v>31111632</v>
      </c>
      <c r="G18" s="12"/>
    </row>
    <row r="19" spans="1:7" ht="15.75" x14ac:dyDescent="0.25">
      <c r="A19" s="6">
        <v>44885</v>
      </c>
      <c r="B19" s="9" t="s">
        <v>10</v>
      </c>
      <c r="C19" s="7"/>
      <c r="D19" s="7"/>
      <c r="E19" s="7">
        <v>140000</v>
      </c>
      <c r="F19" s="8">
        <f t="shared" si="0"/>
        <v>30971632</v>
      </c>
      <c r="G19" s="12"/>
    </row>
    <row r="20" spans="1:7" ht="15.75" x14ac:dyDescent="0.25">
      <c r="A20" s="6">
        <v>44886</v>
      </c>
      <c r="B20" s="9" t="s">
        <v>106</v>
      </c>
      <c r="C20" s="7">
        <v>500000</v>
      </c>
      <c r="D20" s="7"/>
      <c r="E20" s="7"/>
      <c r="F20" s="8">
        <f t="shared" si="0"/>
        <v>31471632</v>
      </c>
      <c r="G20" s="12"/>
    </row>
    <row r="21" spans="1:7" ht="15.75" x14ac:dyDescent="0.25">
      <c r="A21" s="28" t="s">
        <v>9</v>
      </c>
      <c r="B21" s="28"/>
      <c r="C21" s="5">
        <f>SUM(C7:C20)</f>
        <v>500000</v>
      </c>
      <c r="D21" s="5">
        <f>SUM(D7:D20)</f>
        <v>0</v>
      </c>
      <c r="E21" s="5">
        <f>SUM(E7:E20)</f>
        <v>2006000</v>
      </c>
      <c r="F21" s="5">
        <f>F6+C21+D21-E21</f>
        <v>31471632</v>
      </c>
    </row>
    <row r="22" spans="1:7" ht="15.75" x14ac:dyDescent="0.25">
      <c r="A22" s="28" t="s">
        <v>109</v>
      </c>
      <c r="B22" s="28"/>
      <c r="C22" s="29">
        <f>F6+C21+D21-E21</f>
        <v>31471632</v>
      </c>
      <c r="D22" s="29"/>
      <c r="E22" s="29"/>
      <c r="F22" s="29"/>
    </row>
    <row r="23" spans="1:7" ht="16.5" x14ac:dyDescent="0.25">
      <c r="A23" s="3"/>
      <c r="B23" s="3"/>
      <c r="C23" s="3"/>
      <c r="D23" s="3"/>
      <c r="E23" s="3"/>
      <c r="F23" s="3"/>
    </row>
    <row r="24" spans="1:7" ht="16.5" x14ac:dyDescent="0.25">
      <c r="A24" s="3"/>
      <c r="B24" s="3"/>
      <c r="C24" s="3"/>
      <c r="D24" s="3"/>
      <c r="E24" s="3"/>
      <c r="F24" s="3"/>
    </row>
  </sheetData>
  <sortState xmlns:xlrd2="http://schemas.microsoft.com/office/spreadsheetml/2017/richdata2" ref="A7:H20">
    <sortCondition ref="A7"/>
  </sortState>
  <mergeCells count="9">
    <mergeCell ref="A21:B21"/>
    <mergeCell ref="A22:B22"/>
    <mergeCell ref="C22:F22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G25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56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customHeight="1" x14ac:dyDescent="0.25">
      <c r="A2" s="30" t="s">
        <v>113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</row>
    <row r="6" spans="1:7" ht="15.75" x14ac:dyDescent="0.25">
      <c r="A6" s="4" t="s">
        <v>114</v>
      </c>
      <c r="B6" s="4"/>
      <c r="C6" s="5"/>
      <c r="D6" s="5"/>
      <c r="E6" s="5"/>
      <c r="F6" s="5">
        <f>'T11.2022'!C22</f>
        <v>31471632</v>
      </c>
      <c r="G6" s="12"/>
    </row>
    <row r="7" spans="1:7" ht="15.75" x14ac:dyDescent="0.25">
      <c r="A7" s="6">
        <v>41268</v>
      </c>
      <c r="B7" s="9" t="s">
        <v>7</v>
      </c>
      <c r="C7" s="7"/>
      <c r="D7" s="7"/>
      <c r="E7" s="7">
        <v>200000</v>
      </c>
      <c r="F7" s="8">
        <f t="shared" ref="F7:F21" si="0">F6+C7+D7-E7</f>
        <v>31271632</v>
      </c>
      <c r="G7" s="12"/>
    </row>
    <row r="8" spans="1:7" ht="15.75" x14ac:dyDescent="0.25">
      <c r="A8" s="6">
        <v>41268</v>
      </c>
      <c r="B8" s="9" t="s">
        <v>11</v>
      </c>
      <c r="C8" s="7"/>
      <c r="D8" s="7"/>
      <c r="E8" s="7">
        <v>250000</v>
      </c>
      <c r="F8" s="8">
        <f t="shared" si="0"/>
        <v>31021632</v>
      </c>
      <c r="G8" s="12"/>
    </row>
    <row r="9" spans="1:7" ht="15.75" x14ac:dyDescent="0.25">
      <c r="A9" s="6">
        <v>41268</v>
      </c>
      <c r="B9" s="9" t="s">
        <v>80</v>
      </c>
      <c r="C9" s="7"/>
      <c r="D9" s="7"/>
      <c r="E9" s="7">
        <v>80000</v>
      </c>
      <c r="F9" s="8">
        <f t="shared" si="0"/>
        <v>30941632</v>
      </c>
      <c r="G9" s="12"/>
    </row>
    <row r="10" spans="1:7" ht="15.75" x14ac:dyDescent="0.25">
      <c r="A10" s="6">
        <v>41268</v>
      </c>
      <c r="B10" s="9" t="s">
        <v>8</v>
      </c>
      <c r="C10" s="7"/>
      <c r="D10" s="7"/>
      <c r="E10" s="7">
        <v>20000</v>
      </c>
      <c r="F10" s="8">
        <f t="shared" si="0"/>
        <v>30921632</v>
      </c>
      <c r="G10" s="12"/>
    </row>
    <row r="11" spans="1:7" ht="15.75" x14ac:dyDescent="0.25">
      <c r="A11" s="6">
        <v>44899</v>
      </c>
      <c r="B11" s="9" t="s">
        <v>119</v>
      </c>
      <c r="C11" s="7"/>
      <c r="D11" s="7">
        <v>3000000</v>
      </c>
      <c r="E11" s="7"/>
      <c r="F11" s="8">
        <f t="shared" si="0"/>
        <v>33921632</v>
      </c>
      <c r="G11" s="12"/>
    </row>
    <row r="12" spans="1:7" ht="15.75" x14ac:dyDescent="0.25">
      <c r="A12" s="6">
        <v>44904</v>
      </c>
      <c r="B12" s="9" t="s">
        <v>110</v>
      </c>
      <c r="C12" s="7">
        <v>500000</v>
      </c>
      <c r="D12" s="7"/>
      <c r="E12" s="7"/>
      <c r="F12" s="8">
        <f t="shared" si="0"/>
        <v>34421632</v>
      </c>
      <c r="G12" s="12"/>
    </row>
    <row r="13" spans="1:7" ht="15.75" x14ac:dyDescent="0.25">
      <c r="A13" s="6">
        <v>44906</v>
      </c>
      <c r="B13" s="9" t="s">
        <v>7</v>
      </c>
      <c r="C13" s="7"/>
      <c r="D13" s="7"/>
      <c r="E13" s="7">
        <v>210000</v>
      </c>
      <c r="F13" s="8">
        <f t="shared" si="0"/>
        <v>34211632</v>
      </c>
      <c r="G13" s="12"/>
    </row>
    <row r="14" spans="1:7" ht="15.75" x14ac:dyDescent="0.25">
      <c r="A14" s="6">
        <v>44906</v>
      </c>
      <c r="B14" s="9" t="s">
        <v>11</v>
      </c>
      <c r="C14" s="7"/>
      <c r="D14" s="7"/>
      <c r="E14" s="7">
        <v>250000</v>
      </c>
      <c r="F14" s="8">
        <f t="shared" si="0"/>
        <v>33961632</v>
      </c>
      <c r="G14" s="12"/>
    </row>
    <row r="15" spans="1:7" ht="15.75" x14ac:dyDescent="0.25">
      <c r="A15" s="6">
        <v>44906</v>
      </c>
      <c r="B15" s="9" t="s">
        <v>80</v>
      </c>
      <c r="C15" s="7"/>
      <c r="D15" s="7"/>
      <c r="E15" s="7">
        <v>80000</v>
      </c>
      <c r="F15" s="8">
        <f t="shared" si="0"/>
        <v>33881632</v>
      </c>
      <c r="G15" s="12"/>
    </row>
    <row r="16" spans="1:7" ht="15.75" x14ac:dyDescent="0.25">
      <c r="A16" s="6">
        <v>44906</v>
      </c>
      <c r="B16" s="9" t="s">
        <v>116</v>
      </c>
      <c r="C16" s="7"/>
      <c r="D16" s="7"/>
      <c r="E16" s="7">
        <v>125000</v>
      </c>
      <c r="F16" s="8">
        <f t="shared" si="0"/>
        <v>33756632</v>
      </c>
      <c r="G16" s="12"/>
    </row>
    <row r="17" spans="1:7" ht="15.75" x14ac:dyDescent="0.25">
      <c r="A17" s="6">
        <v>44906</v>
      </c>
      <c r="B17" s="9" t="s">
        <v>117</v>
      </c>
      <c r="C17" s="7"/>
      <c r="D17" s="7"/>
      <c r="E17" s="7">
        <v>375000</v>
      </c>
      <c r="F17" s="8">
        <f t="shared" si="0"/>
        <v>33381632</v>
      </c>
      <c r="G17" s="12"/>
    </row>
    <row r="18" spans="1:7" ht="15.75" x14ac:dyDescent="0.25">
      <c r="A18" s="6">
        <v>44913</v>
      </c>
      <c r="B18" s="9" t="s">
        <v>7</v>
      </c>
      <c r="C18" s="7"/>
      <c r="D18" s="7"/>
      <c r="E18" s="7">
        <v>200000</v>
      </c>
      <c r="F18" s="8">
        <f t="shared" si="0"/>
        <v>33181632</v>
      </c>
      <c r="G18" s="12"/>
    </row>
    <row r="19" spans="1:7" ht="15.75" x14ac:dyDescent="0.25">
      <c r="A19" s="6">
        <v>44913</v>
      </c>
      <c r="B19" s="9" t="s">
        <v>11</v>
      </c>
      <c r="C19" s="7"/>
      <c r="D19" s="7"/>
      <c r="E19" s="7">
        <v>250000</v>
      </c>
      <c r="F19" s="8">
        <f t="shared" si="0"/>
        <v>32931632</v>
      </c>
      <c r="G19" s="12"/>
    </row>
    <row r="20" spans="1:7" ht="15.75" x14ac:dyDescent="0.25">
      <c r="A20" s="6">
        <v>44913</v>
      </c>
      <c r="B20" s="9" t="s">
        <v>80</v>
      </c>
      <c r="C20" s="7"/>
      <c r="D20" s="7"/>
      <c r="E20" s="7">
        <v>80000</v>
      </c>
      <c r="F20" s="8">
        <f t="shared" si="0"/>
        <v>32851632</v>
      </c>
      <c r="G20" s="12"/>
    </row>
    <row r="21" spans="1:7" ht="15.75" x14ac:dyDescent="0.25">
      <c r="A21" s="6">
        <v>44913</v>
      </c>
      <c r="B21" s="9" t="s">
        <v>118</v>
      </c>
      <c r="C21" s="7"/>
      <c r="D21" s="7"/>
      <c r="E21" s="7">
        <v>100000</v>
      </c>
      <c r="F21" s="8">
        <f t="shared" si="0"/>
        <v>32751632</v>
      </c>
      <c r="G21" s="12"/>
    </row>
    <row r="22" spans="1:7" ht="15.75" x14ac:dyDescent="0.25">
      <c r="A22" s="28" t="s">
        <v>9</v>
      </c>
      <c r="B22" s="28"/>
      <c r="C22" s="5">
        <f>SUM(C7:C21)</f>
        <v>500000</v>
      </c>
      <c r="D22" s="5">
        <f>SUM(D7:D21)</f>
        <v>3000000</v>
      </c>
      <c r="E22" s="5">
        <f>SUM(E7:E21)</f>
        <v>2220000</v>
      </c>
      <c r="F22" s="5">
        <f>F6+C22+D22-E22</f>
        <v>32751632</v>
      </c>
    </row>
    <row r="23" spans="1:7" ht="15.75" x14ac:dyDescent="0.25">
      <c r="A23" s="28" t="s">
        <v>115</v>
      </c>
      <c r="B23" s="28"/>
      <c r="C23" s="29">
        <f>F6+C22+D22-E22</f>
        <v>32751632</v>
      </c>
      <c r="D23" s="29"/>
      <c r="E23" s="29"/>
      <c r="F23" s="29"/>
    </row>
    <row r="24" spans="1:7" ht="16.5" x14ac:dyDescent="0.25">
      <c r="A24" s="3"/>
      <c r="B24" s="3"/>
      <c r="C24" s="3"/>
      <c r="D24" s="3"/>
      <c r="E24" s="3"/>
      <c r="F24" s="3"/>
    </row>
    <row r="25" spans="1:7" ht="16.5" x14ac:dyDescent="0.25">
      <c r="A25" s="3"/>
      <c r="B25" s="3"/>
      <c r="C25" s="3"/>
      <c r="D25" s="3"/>
      <c r="E25" s="3"/>
      <c r="F25" s="3"/>
    </row>
  </sheetData>
  <sortState xmlns:xlrd2="http://schemas.microsoft.com/office/spreadsheetml/2017/richdata2" ref="A7:H21">
    <sortCondition ref="A7"/>
  </sortState>
  <mergeCells count="9">
    <mergeCell ref="A22:B22"/>
    <mergeCell ref="A23:B23"/>
    <mergeCell ref="C23:F23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G13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56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120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</row>
    <row r="6" spans="1:7" ht="14.45" customHeight="1" x14ac:dyDescent="0.25">
      <c r="A6" s="4" t="s">
        <v>121</v>
      </c>
      <c r="B6" s="4"/>
      <c r="C6" s="5"/>
      <c r="D6" s="5"/>
      <c r="E6" s="5"/>
      <c r="F6" s="5">
        <f>'T12.2022'!C23</f>
        <v>32751632</v>
      </c>
      <c r="G6" s="20"/>
    </row>
    <row r="7" spans="1:7" ht="14.45" customHeight="1" x14ac:dyDescent="0.25">
      <c r="A7" s="6">
        <v>44930</v>
      </c>
      <c r="B7" s="9" t="s">
        <v>125</v>
      </c>
      <c r="C7" s="7">
        <v>2000000</v>
      </c>
      <c r="D7" s="7"/>
      <c r="E7" s="7"/>
      <c r="F7" s="8">
        <f t="shared" ref="F7:F9" si="0">F6+C7+D7-E7</f>
        <v>34751632</v>
      </c>
      <c r="G7" s="21"/>
    </row>
    <row r="8" spans="1:7" ht="14.45" customHeight="1" x14ac:dyDescent="0.25">
      <c r="A8" s="6">
        <v>44935</v>
      </c>
      <c r="B8" s="9" t="s">
        <v>126</v>
      </c>
      <c r="C8" s="7">
        <v>500000</v>
      </c>
      <c r="D8" s="7"/>
      <c r="E8" s="7"/>
      <c r="F8" s="8">
        <f t="shared" si="0"/>
        <v>35251632</v>
      </c>
      <c r="G8" s="20"/>
    </row>
    <row r="9" spans="1:7" ht="14.45" customHeight="1" x14ac:dyDescent="0.25">
      <c r="A9" s="6">
        <v>44951</v>
      </c>
      <c r="B9" s="9" t="s">
        <v>127</v>
      </c>
      <c r="C9" s="7"/>
      <c r="D9" s="7">
        <v>500000</v>
      </c>
      <c r="E9" s="7"/>
      <c r="F9" s="8">
        <f t="shared" si="0"/>
        <v>35751632</v>
      </c>
      <c r="G9" s="21"/>
    </row>
    <row r="10" spans="1:7" ht="15.75" x14ac:dyDescent="0.25">
      <c r="A10" s="28" t="s">
        <v>9</v>
      </c>
      <c r="B10" s="28"/>
      <c r="C10" s="5">
        <f>SUM(C7:C9)</f>
        <v>2500000</v>
      </c>
      <c r="D10" s="5">
        <f>SUM(D7:D9)</f>
        <v>500000</v>
      </c>
      <c r="E10" s="5">
        <f>SUM(E7:E9)</f>
        <v>0</v>
      </c>
      <c r="F10" s="5">
        <f>F6+C10+D10-E10</f>
        <v>35751632</v>
      </c>
    </row>
    <row r="11" spans="1:7" ht="15.75" x14ac:dyDescent="0.25">
      <c r="A11" s="28" t="s">
        <v>122</v>
      </c>
      <c r="B11" s="28"/>
      <c r="C11" s="29">
        <f>F6+C10+D10-E10</f>
        <v>35751632</v>
      </c>
      <c r="D11" s="29"/>
      <c r="E11" s="29"/>
      <c r="F11" s="29"/>
    </row>
    <row r="12" spans="1:7" ht="16.5" x14ac:dyDescent="0.25">
      <c r="A12" s="3"/>
      <c r="B12" s="3"/>
      <c r="C12" s="3"/>
      <c r="D12" s="3"/>
      <c r="E12" s="3"/>
      <c r="F12" s="3"/>
    </row>
    <row r="13" spans="1:7" ht="16.5" x14ac:dyDescent="0.25">
      <c r="A13" s="3"/>
      <c r="B13" s="3"/>
      <c r="C13" s="3"/>
      <c r="D13" s="3"/>
      <c r="E13" s="3"/>
      <c r="F13" s="3"/>
    </row>
  </sheetData>
  <mergeCells count="9">
    <mergeCell ref="A10:B10"/>
    <mergeCell ref="A11:B11"/>
    <mergeCell ref="C11:F11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G18"/>
  <sheetViews>
    <sheetView topLeftCell="A2"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56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customHeight="1" x14ac:dyDescent="0.25">
      <c r="A2" s="30" t="s">
        <v>123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</row>
    <row r="6" spans="1:7" ht="15.75" x14ac:dyDescent="0.25">
      <c r="A6" s="4" t="s">
        <v>124</v>
      </c>
      <c r="B6" s="4"/>
      <c r="C6" s="5"/>
      <c r="D6" s="5"/>
      <c r="E6" s="5"/>
      <c r="F6" s="5">
        <f>'T1.2023'!C11</f>
        <v>35751632</v>
      </c>
      <c r="G6" s="12"/>
    </row>
    <row r="7" spans="1:7" ht="15.75" x14ac:dyDescent="0.25">
      <c r="A7" s="6">
        <v>44969</v>
      </c>
      <c r="B7" s="9" t="s">
        <v>10</v>
      </c>
      <c r="C7" s="7"/>
      <c r="D7" s="7"/>
      <c r="E7" s="7">
        <v>150000</v>
      </c>
      <c r="F7" s="8">
        <f t="shared" ref="F7:F14" si="0">F6+C7+D7-E7</f>
        <v>35601632</v>
      </c>
      <c r="G7" s="12"/>
    </row>
    <row r="8" spans="1:7" ht="15.75" x14ac:dyDescent="0.25">
      <c r="A8" s="6">
        <v>44969</v>
      </c>
      <c r="B8" s="9" t="s">
        <v>11</v>
      </c>
      <c r="C8" s="7"/>
      <c r="D8" s="7"/>
      <c r="E8" s="7">
        <v>250000</v>
      </c>
      <c r="F8" s="8">
        <f t="shared" si="0"/>
        <v>35351632</v>
      </c>
      <c r="G8" s="12"/>
    </row>
    <row r="9" spans="1:7" ht="15.75" x14ac:dyDescent="0.25">
      <c r="A9" s="6">
        <v>44969</v>
      </c>
      <c r="B9" s="9" t="s">
        <v>129</v>
      </c>
      <c r="C9" s="7"/>
      <c r="D9" s="7"/>
      <c r="E9" s="7">
        <v>190000</v>
      </c>
      <c r="F9" s="8">
        <f t="shared" si="0"/>
        <v>35161632</v>
      </c>
      <c r="G9" s="12"/>
    </row>
    <row r="10" spans="1:7" ht="15.75" x14ac:dyDescent="0.25">
      <c r="A10" s="6">
        <v>44969</v>
      </c>
      <c r="B10" s="9" t="s">
        <v>130</v>
      </c>
      <c r="C10" s="7"/>
      <c r="D10" s="7"/>
      <c r="E10" s="7">
        <v>45000</v>
      </c>
      <c r="F10" s="8">
        <f t="shared" si="0"/>
        <v>35116632</v>
      </c>
      <c r="G10" s="12"/>
    </row>
    <row r="11" spans="1:7" ht="15.75" x14ac:dyDescent="0.25">
      <c r="A11" s="6">
        <v>44969</v>
      </c>
      <c r="B11" s="9" t="s">
        <v>131</v>
      </c>
      <c r="C11" s="7"/>
      <c r="D11" s="7"/>
      <c r="E11" s="7">
        <v>115000</v>
      </c>
      <c r="F11" s="8">
        <f t="shared" si="0"/>
        <v>35001632</v>
      </c>
      <c r="G11" s="12"/>
    </row>
    <row r="12" spans="1:7" ht="15.75" x14ac:dyDescent="0.25">
      <c r="A12" s="6">
        <v>44969</v>
      </c>
      <c r="B12" s="9" t="s">
        <v>19</v>
      </c>
      <c r="C12" s="7"/>
      <c r="D12" s="7"/>
      <c r="E12" s="7">
        <v>80000</v>
      </c>
      <c r="F12" s="8">
        <f t="shared" si="0"/>
        <v>34921632</v>
      </c>
      <c r="G12" s="12"/>
    </row>
    <row r="13" spans="1:7" ht="15.75" x14ac:dyDescent="0.25">
      <c r="A13" s="6">
        <v>44971</v>
      </c>
      <c r="B13" s="9" t="s">
        <v>133</v>
      </c>
      <c r="C13" s="7">
        <v>1000000</v>
      </c>
      <c r="D13" s="7"/>
      <c r="E13" s="7"/>
      <c r="F13" s="8">
        <f t="shared" si="0"/>
        <v>35921632</v>
      </c>
      <c r="G13" s="12"/>
    </row>
    <row r="14" spans="1:7" ht="15.75" x14ac:dyDescent="0.25">
      <c r="A14" s="6">
        <v>44977</v>
      </c>
      <c r="B14" s="9" t="s">
        <v>132</v>
      </c>
      <c r="C14" s="7">
        <v>500000</v>
      </c>
      <c r="D14" s="7"/>
      <c r="E14" s="7"/>
      <c r="F14" s="8">
        <f t="shared" si="0"/>
        <v>36421632</v>
      </c>
      <c r="G14" s="12"/>
    </row>
    <row r="15" spans="1:7" ht="15.75" x14ac:dyDescent="0.25">
      <c r="A15" s="28" t="s">
        <v>9</v>
      </c>
      <c r="B15" s="28"/>
      <c r="C15" s="5">
        <f>SUM(C7:C14)</f>
        <v>1500000</v>
      </c>
      <c r="D15" s="5">
        <f>SUM(D7:D14)</f>
        <v>0</v>
      </c>
      <c r="E15" s="5">
        <f>SUM(E7:E14)</f>
        <v>830000</v>
      </c>
      <c r="F15" s="5">
        <f>F6+C15+D15-E15</f>
        <v>36421632</v>
      </c>
    </row>
    <row r="16" spans="1:7" ht="15.75" x14ac:dyDescent="0.25">
      <c r="A16" s="28" t="s">
        <v>128</v>
      </c>
      <c r="B16" s="28"/>
      <c r="C16" s="29">
        <f>F6+C15+D15-E15</f>
        <v>36421632</v>
      </c>
      <c r="D16" s="29"/>
      <c r="E16" s="29"/>
      <c r="F16" s="29"/>
    </row>
    <row r="17" spans="1:6" ht="16.5" x14ac:dyDescent="0.25">
      <c r="A17" s="3"/>
      <c r="B17" s="3"/>
      <c r="C17" s="3"/>
      <c r="D17" s="3"/>
      <c r="E17" s="3"/>
      <c r="F17" s="3"/>
    </row>
    <row r="18" spans="1:6" ht="16.5" x14ac:dyDescent="0.25">
      <c r="A18" s="3"/>
      <c r="B18" s="3"/>
      <c r="C18" s="3"/>
      <c r="D18" s="3"/>
      <c r="E18" s="3"/>
      <c r="F18" s="3"/>
    </row>
  </sheetData>
  <sortState xmlns:xlrd2="http://schemas.microsoft.com/office/spreadsheetml/2017/richdata2" ref="A7:H14">
    <sortCondition ref="A7"/>
  </sortState>
  <mergeCells count="9">
    <mergeCell ref="A15:B15"/>
    <mergeCell ref="A16:B16"/>
    <mergeCell ref="C16:F16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  <pageSetup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3:B15"/>
  <sheetViews>
    <sheetView workbookViewId="0">
      <selection activeCell="A32" sqref="A32:B32"/>
    </sheetView>
  </sheetViews>
  <sheetFormatPr defaultRowHeight="15" x14ac:dyDescent="0.25"/>
  <cols>
    <col min="2" max="2" width="11.140625" customWidth="1"/>
  </cols>
  <sheetData>
    <row r="3" spans="1:2" x14ac:dyDescent="0.25">
      <c r="A3" t="s">
        <v>92</v>
      </c>
    </row>
    <row r="4" spans="1:2" x14ac:dyDescent="0.25">
      <c r="A4" t="s">
        <v>93</v>
      </c>
    </row>
    <row r="5" spans="1:2" x14ac:dyDescent="0.25">
      <c r="A5" t="s">
        <v>94</v>
      </c>
    </row>
    <row r="6" spans="1:2" x14ac:dyDescent="0.25">
      <c r="A6" t="s">
        <v>95</v>
      </c>
    </row>
    <row r="7" spans="1:2" x14ac:dyDescent="0.25">
      <c r="A7" t="s">
        <v>96</v>
      </c>
    </row>
    <row r="8" spans="1:2" x14ac:dyDescent="0.25">
      <c r="A8" t="s">
        <v>97</v>
      </c>
      <c r="B8" s="19">
        <f>'T6.2022'!E29</f>
        <v>3435000</v>
      </c>
    </row>
    <row r="9" spans="1:2" x14ac:dyDescent="0.25">
      <c r="A9" t="s">
        <v>98</v>
      </c>
      <c r="B9" s="19">
        <f>'T7.2022'!E30</f>
        <v>3036000</v>
      </c>
    </row>
    <row r="10" spans="1:2" x14ac:dyDescent="0.25">
      <c r="A10" t="s">
        <v>99</v>
      </c>
      <c r="B10" s="19">
        <f>'T8.2022'!E18</f>
        <v>1860000</v>
      </c>
    </row>
    <row r="11" spans="1:2" x14ac:dyDescent="0.25">
      <c r="A11" t="s">
        <v>100</v>
      </c>
      <c r="B11" s="19">
        <f>'T9.2022'!E26</f>
        <v>2775000</v>
      </c>
    </row>
    <row r="12" spans="1:2" x14ac:dyDescent="0.25">
      <c r="A12" t="s">
        <v>101</v>
      </c>
    </row>
    <row r="13" spans="1:2" x14ac:dyDescent="0.25">
      <c r="A13" t="s">
        <v>102</v>
      </c>
    </row>
    <row r="14" spans="1:2" x14ac:dyDescent="0.25">
      <c r="A14" t="s">
        <v>103</v>
      </c>
      <c r="B14" s="19"/>
    </row>
    <row r="15" spans="1:2" x14ac:dyDescent="0.25">
      <c r="A15" t="s">
        <v>104</v>
      </c>
      <c r="B15" s="19">
        <f>SUM(B3:B14)</f>
        <v>11106000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G23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56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customHeight="1" x14ac:dyDescent="0.25">
      <c r="A2" s="30" t="s">
        <v>134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  <c r="G5" s="12"/>
    </row>
    <row r="6" spans="1:7" ht="15.75" x14ac:dyDescent="0.25">
      <c r="A6" s="4" t="s">
        <v>135</v>
      </c>
      <c r="B6" s="4"/>
      <c r="C6" s="5"/>
      <c r="D6" s="5"/>
      <c r="E6" s="5"/>
      <c r="F6" s="5">
        <f>'T2.2023'!C16</f>
        <v>36421632</v>
      </c>
      <c r="G6" s="12"/>
    </row>
    <row r="7" spans="1:7" ht="15.75" x14ac:dyDescent="0.25">
      <c r="A7" s="6">
        <v>44990</v>
      </c>
      <c r="B7" s="9" t="s">
        <v>11</v>
      </c>
      <c r="C7" s="7"/>
      <c r="D7" s="7"/>
      <c r="E7" s="7">
        <v>250000</v>
      </c>
      <c r="F7" s="8">
        <f t="shared" ref="F7:F19" si="0">F6+C7+D7-E7</f>
        <v>36171632</v>
      </c>
      <c r="G7" s="12"/>
    </row>
    <row r="8" spans="1:7" ht="15.75" x14ac:dyDescent="0.25">
      <c r="A8" s="6">
        <v>44990</v>
      </c>
      <c r="B8" s="9" t="s">
        <v>7</v>
      </c>
      <c r="C8" s="7"/>
      <c r="D8" s="7"/>
      <c r="E8" s="7">
        <v>190000</v>
      </c>
      <c r="F8" s="8">
        <f t="shared" si="0"/>
        <v>35981632</v>
      </c>
      <c r="G8" s="12"/>
    </row>
    <row r="9" spans="1:7" ht="15.75" x14ac:dyDescent="0.25">
      <c r="A9" s="6">
        <v>44990</v>
      </c>
      <c r="B9" s="9" t="s">
        <v>19</v>
      </c>
      <c r="C9" s="7"/>
      <c r="D9" s="7"/>
      <c r="E9" s="7">
        <v>80000</v>
      </c>
      <c r="F9" s="8">
        <f t="shared" si="0"/>
        <v>35901632</v>
      </c>
      <c r="G9" s="12"/>
    </row>
    <row r="10" spans="1:7" ht="15.75" x14ac:dyDescent="0.25">
      <c r="A10" s="6">
        <v>45004</v>
      </c>
      <c r="B10" s="9" t="s">
        <v>11</v>
      </c>
      <c r="C10" s="7"/>
      <c r="D10" s="7"/>
      <c r="E10" s="7">
        <v>250000</v>
      </c>
      <c r="F10" s="8">
        <f t="shared" si="0"/>
        <v>35651632</v>
      </c>
      <c r="G10"/>
    </row>
    <row r="11" spans="1:7" ht="15.75" x14ac:dyDescent="0.25">
      <c r="A11" s="6">
        <v>45004</v>
      </c>
      <c r="B11" s="9" t="s">
        <v>7</v>
      </c>
      <c r="C11" s="7"/>
      <c r="D11" s="7"/>
      <c r="E11" s="7">
        <v>195000</v>
      </c>
      <c r="F11" s="8">
        <f t="shared" si="0"/>
        <v>35456632</v>
      </c>
      <c r="G11" s="12"/>
    </row>
    <row r="12" spans="1:7" ht="15.75" x14ac:dyDescent="0.25">
      <c r="A12" s="6">
        <v>45004</v>
      </c>
      <c r="B12" s="9" t="s">
        <v>19</v>
      </c>
      <c r="C12" s="7"/>
      <c r="D12" s="7"/>
      <c r="E12" s="7">
        <v>80000</v>
      </c>
      <c r="F12" s="8">
        <f t="shared" si="0"/>
        <v>35376632</v>
      </c>
      <c r="G12" s="12"/>
    </row>
    <row r="13" spans="1:7" ht="15.75" x14ac:dyDescent="0.25">
      <c r="A13" s="6">
        <v>45004</v>
      </c>
      <c r="B13" s="9" t="s">
        <v>10</v>
      </c>
      <c r="C13" s="7"/>
      <c r="D13" s="7"/>
      <c r="E13" s="7">
        <v>150000</v>
      </c>
      <c r="F13" s="8">
        <f t="shared" si="0"/>
        <v>35226632</v>
      </c>
      <c r="G13" s="12"/>
    </row>
    <row r="14" spans="1:7" ht="15.75" x14ac:dyDescent="0.25">
      <c r="A14" s="6">
        <v>45005</v>
      </c>
      <c r="B14" s="9" t="s">
        <v>137</v>
      </c>
      <c r="C14" s="7">
        <v>500000</v>
      </c>
      <c r="D14" s="7"/>
      <c r="E14" s="7"/>
      <c r="F14" s="8">
        <f t="shared" si="0"/>
        <v>35726632</v>
      </c>
      <c r="G14" s="12"/>
    </row>
    <row r="15" spans="1:7" ht="15.75" x14ac:dyDescent="0.25">
      <c r="A15" s="6">
        <v>45011</v>
      </c>
      <c r="B15" s="9" t="s">
        <v>11</v>
      </c>
      <c r="C15" s="7"/>
      <c r="D15" s="7"/>
      <c r="E15" s="7">
        <v>250000</v>
      </c>
      <c r="F15" s="8">
        <f t="shared" si="0"/>
        <v>35476632</v>
      </c>
      <c r="G15" s="12"/>
    </row>
    <row r="16" spans="1:7" ht="15.75" x14ac:dyDescent="0.25">
      <c r="A16" s="6">
        <v>45011</v>
      </c>
      <c r="B16" s="9" t="s">
        <v>7</v>
      </c>
      <c r="C16" s="7"/>
      <c r="D16" s="7"/>
      <c r="E16" s="7">
        <v>190000</v>
      </c>
      <c r="F16" s="8">
        <f t="shared" si="0"/>
        <v>35286632</v>
      </c>
      <c r="G16" s="12"/>
    </row>
    <row r="17" spans="1:7" ht="15.75" x14ac:dyDescent="0.25">
      <c r="A17" s="6">
        <v>45011</v>
      </c>
      <c r="B17" s="9" t="s">
        <v>19</v>
      </c>
      <c r="C17" s="7"/>
      <c r="D17" s="7"/>
      <c r="E17" s="7">
        <v>80000</v>
      </c>
      <c r="F17" s="8">
        <f t="shared" si="0"/>
        <v>35206632</v>
      </c>
      <c r="G17" s="12"/>
    </row>
    <row r="18" spans="1:7" ht="15.75" x14ac:dyDescent="0.25">
      <c r="A18" s="6">
        <v>45011</v>
      </c>
      <c r="B18" s="9" t="s">
        <v>138</v>
      </c>
      <c r="C18" s="7"/>
      <c r="D18" s="7"/>
      <c r="E18" s="7">
        <v>95000</v>
      </c>
      <c r="F18" s="8">
        <f t="shared" si="0"/>
        <v>35111632</v>
      </c>
      <c r="G18" s="12"/>
    </row>
    <row r="19" spans="1:7" ht="15.75" x14ac:dyDescent="0.25">
      <c r="A19" s="6">
        <v>45011</v>
      </c>
      <c r="B19" s="9" t="s">
        <v>139</v>
      </c>
      <c r="C19" s="7"/>
      <c r="D19" s="7"/>
      <c r="E19" s="7">
        <v>32000</v>
      </c>
      <c r="F19" s="8">
        <f t="shared" si="0"/>
        <v>35079632</v>
      </c>
      <c r="G19" s="12"/>
    </row>
    <row r="20" spans="1:7" ht="15.75" x14ac:dyDescent="0.25">
      <c r="A20" s="28" t="s">
        <v>9</v>
      </c>
      <c r="B20" s="28"/>
      <c r="C20" s="5">
        <f>SUM(C7:C19)</f>
        <v>500000</v>
      </c>
      <c r="D20" s="5">
        <f>SUM(D7:D19)</f>
        <v>0</v>
      </c>
      <c r="E20" s="5">
        <f>SUM(E7:E19)</f>
        <v>1842000</v>
      </c>
      <c r="F20" s="5">
        <f>F6+C20+D20-E20</f>
        <v>35079632</v>
      </c>
    </row>
    <row r="21" spans="1:7" ht="15.75" x14ac:dyDescent="0.25">
      <c r="A21" s="28" t="s">
        <v>136</v>
      </c>
      <c r="B21" s="28"/>
      <c r="C21" s="29">
        <f>F6+C20+D20-E20</f>
        <v>35079632</v>
      </c>
      <c r="D21" s="29"/>
      <c r="E21" s="29"/>
      <c r="F21" s="29"/>
    </row>
    <row r="22" spans="1:7" ht="16.5" x14ac:dyDescent="0.25">
      <c r="A22" s="3"/>
      <c r="B22" s="3"/>
      <c r="C22" s="3"/>
      <c r="D22" s="3"/>
      <c r="E22" s="3"/>
      <c r="F22" s="3"/>
    </row>
    <row r="23" spans="1:7" ht="16.5" x14ac:dyDescent="0.25">
      <c r="A23" s="3"/>
      <c r="B23" s="3"/>
      <c r="C23" s="3"/>
      <c r="D23" s="3"/>
      <c r="E23" s="3"/>
      <c r="F23" s="3"/>
    </row>
  </sheetData>
  <sortState xmlns:xlrd2="http://schemas.microsoft.com/office/spreadsheetml/2017/richdata2" ref="A7:H19">
    <sortCondition ref="A7"/>
  </sortState>
  <mergeCells count="9">
    <mergeCell ref="A20:B20"/>
    <mergeCell ref="A21:B21"/>
    <mergeCell ref="C21:F21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G29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56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customHeight="1" x14ac:dyDescent="0.25">
      <c r="A2" s="30" t="s">
        <v>140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  <c r="G5" s="12"/>
    </row>
    <row r="6" spans="1:7" ht="15.75" x14ac:dyDescent="0.25">
      <c r="A6" s="4" t="s">
        <v>141</v>
      </c>
      <c r="B6" s="4"/>
      <c r="C6" s="5"/>
      <c r="D6" s="5"/>
      <c r="E6" s="5"/>
      <c r="F6" s="5">
        <f>'T3.2023'!C21</f>
        <v>35079632</v>
      </c>
      <c r="G6" s="12"/>
    </row>
    <row r="7" spans="1:7" ht="15.75" x14ac:dyDescent="0.25">
      <c r="A7" s="6">
        <v>45018</v>
      </c>
      <c r="B7" s="9" t="s">
        <v>7</v>
      </c>
      <c r="C7" s="7"/>
      <c r="D7" s="7"/>
      <c r="E7" s="7">
        <v>210000</v>
      </c>
      <c r="F7" s="8">
        <f t="shared" ref="F7:F25" si="0">F6+C7+D7-E7</f>
        <v>34869632</v>
      </c>
      <c r="G7" s="12"/>
    </row>
    <row r="8" spans="1:7" ht="15.75" x14ac:dyDescent="0.25">
      <c r="A8" s="6">
        <v>45018</v>
      </c>
      <c r="B8" s="9" t="s">
        <v>11</v>
      </c>
      <c r="C8" s="7"/>
      <c r="D8" s="7"/>
      <c r="E8" s="7">
        <v>250000</v>
      </c>
      <c r="F8" s="8">
        <f t="shared" si="0"/>
        <v>34619632</v>
      </c>
      <c r="G8" s="12"/>
    </row>
    <row r="9" spans="1:7" ht="15.75" x14ac:dyDescent="0.25">
      <c r="A9" s="6">
        <v>45018</v>
      </c>
      <c r="B9" s="9" t="s">
        <v>10</v>
      </c>
      <c r="C9" s="7"/>
      <c r="D9" s="7"/>
      <c r="E9" s="7">
        <v>150000</v>
      </c>
      <c r="F9" s="8">
        <f t="shared" si="0"/>
        <v>34469632</v>
      </c>
      <c r="G9" s="12"/>
    </row>
    <row r="10" spans="1:7" ht="15.75" x14ac:dyDescent="0.25">
      <c r="A10" s="6">
        <v>45018</v>
      </c>
      <c r="B10" s="9" t="s">
        <v>19</v>
      </c>
      <c r="C10" s="7"/>
      <c r="D10" s="7"/>
      <c r="E10" s="7">
        <v>80000</v>
      </c>
      <c r="F10" s="8">
        <f t="shared" si="0"/>
        <v>34389632</v>
      </c>
      <c r="G10"/>
    </row>
    <row r="11" spans="1:7" ht="15.75" x14ac:dyDescent="0.25">
      <c r="A11" s="6">
        <v>45018</v>
      </c>
      <c r="B11" s="9" t="s">
        <v>144</v>
      </c>
      <c r="C11" s="7"/>
      <c r="D11" s="7"/>
      <c r="E11" s="7">
        <v>57000</v>
      </c>
      <c r="F11" s="8">
        <f t="shared" si="0"/>
        <v>34332632</v>
      </c>
      <c r="G11" s="12"/>
    </row>
    <row r="12" spans="1:7" ht="15.75" x14ac:dyDescent="0.25">
      <c r="A12" s="6">
        <v>45025</v>
      </c>
      <c r="B12" s="9" t="s">
        <v>7</v>
      </c>
      <c r="C12" s="7"/>
      <c r="D12" s="7"/>
      <c r="E12" s="7">
        <v>220000</v>
      </c>
      <c r="F12" s="8">
        <f t="shared" si="0"/>
        <v>34112632</v>
      </c>
      <c r="G12" s="12"/>
    </row>
    <row r="13" spans="1:7" ht="15.75" x14ac:dyDescent="0.25">
      <c r="A13" s="6">
        <v>45025</v>
      </c>
      <c r="B13" s="9" t="s">
        <v>11</v>
      </c>
      <c r="C13" s="7"/>
      <c r="D13" s="7"/>
      <c r="E13" s="7">
        <v>250000</v>
      </c>
      <c r="F13" s="8">
        <f t="shared" si="0"/>
        <v>33862632</v>
      </c>
      <c r="G13" s="12"/>
    </row>
    <row r="14" spans="1:7" ht="15.75" x14ac:dyDescent="0.25">
      <c r="A14" s="6">
        <v>45025</v>
      </c>
      <c r="B14" s="9" t="s">
        <v>19</v>
      </c>
      <c r="C14" s="7"/>
      <c r="D14" s="7"/>
      <c r="E14" s="7">
        <v>80000</v>
      </c>
      <c r="F14" s="8">
        <f t="shared" si="0"/>
        <v>33782632</v>
      </c>
      <c r="G14" s="12"/>
    </row>
    <row r="15" spans="1:7" ht="15.75" x14ac:dyDescent="0.25">
      <c r="A15" s="6">
        <v>45025</v>
      </c>
      <c r="B15" s="9" t="s">
        <v>145</v>
      </c>
      <c r="C15" s="7"/>
      <c r="D15" s="7"/>
      <c r="E15" s="7">
        <v>4000</v>
      </c>
      <c r="F15" s="8">
        <f t="shared" si="0"/>
        <v>33778632</v>
      </c>
      <c r="G15" s="12"/>
    </row>
    <row r="16" spans="1:7" ht="15.75" x14ac:dyDescent="0.25">
      <c r="A16" s="6">
        <v>45032</v>
      </c>
      <c r="B16" s="9" t="s">
        <v>11</v>
      </c>
      <c r="C16" s="7"/>
      <c r="D16" s="7"/>
      <c r="E16" s="7">
        <v>250000</v>
      </c>
      <c r="F16" s="8">
        <f t="shared" si="0"/>
        <v>33528632</v>
      </c>
      <c r="G16" s="12"/>
    </row>
    <row r="17" spans="1:7" ht="15.75" x14ac:dyDescent="0.25">
      <c r="A17" s="6">
        <v>45032</v>
      </c>
      <c r="B17" s="9" t="s">
        <v>7</v>
      </c>
      <c r="C17" s="7"/>
      <c r="D17" s="7"/>
      <c r="E17" s="7">
        <v>215000</v>
      </c>
      <c r="F17" s="8">
        <f t="shared" si="0"/>
        <v>33313632</v>
      </c>
      <c r="G17" s="12"/>
    </row>
    <row r="18" spans="1:7" ht="15.75" x14ac:dyDescent="0.25">
      <c r="A18" s="6">
        <v>45032</v>
      </c>
      <c r="B18" s="9" t="s">
        <v>10</v>
      </c>
      <c r="C18" s="7"/>
      <c r="D18" s="7"/>
      <c r="E18" s="7">
        <v>150000</v>
      </c>
      <c r="F18" s="8">
        <f t="shared" si="0"/>
        <v>33163632</v>
      </c>
      <c r="G18" s="12"/>
    </row>
    <row r="19" spans="1:7" ht="15.75" x14ac:dyDescent="0.25">
      <c r="A19" s="6">
        <v>45032</v>
      </c>
      <c r="B19" s="9" t="s">
        <v>146</v>
      </c>
      <c r="C19" s="7"/>
      <c r="D19" s="7"/>
      <c r="E19" s="7">
        <v>178000</v>
      </c>
      <c r="F19" s="8">
        <f t="shared" si="0"/>
        <v>32985632</v>
      </c>
      <c r="G19" s="12"/>
    </row>
    <row r="20" spans="1:7" ht="15.75" x14ac:dyDescent="0.25">
      <c r="A20" s="6">
        <v>45032</v>
      </c>
      <c r="B20" s="9" t="s">
        <v>19</v>
      </c>
      <c r="C20" s="7"/>
      <c r="D20" s="7"/>
      <c r="E20" s="7">
        <v>80000</v>
      </c>
      <c r="F20" s="8">
        <f t="shared" si="0"/>
        <v>32905632</v>
      </c>
      <c r="G20" s="12"/>
    </row>
    <row r="21" spans="1:7" ht="15.75" x14ac:dyDescent="0.25">
      <c r="A21" s="6">
        <v>45033</v>
      </c>
      <c r="B21" s="9" t="s">
        <v>143</v>
      </c>
      <c r="C21" s="7">
        <v>500000</v>
      </c>
      <c r="D21" s="7"/>
      <c r="E21" s="7"/>
      <c r="F21" s="8">
        <f t="shared" si="0"/>
        <v>33405632</v>
      </c>
      <c r="G21" s="12"/>
    </row>
    <row r="22" spans="1:7" ht="15.75" x14ac:dyDescent="0.25">
      <c r="A22" s="6">
        <v>45039</v>
      </c>
      <c r="B22" s="9" t="s">
        <v>11</v>
      </c>
      <c r="C22" s="7"/>
      <c r="D22" s="7"/>
      <c r="E22" s="7">
        <v>250000</v>
      </c>
      <c r="F22" s="8">
        <f t="shared" si="0"/>
        <v>33155632</v>
      </c>
      <c r="G22" s="12"/>
    </row>
    <row r="23" spans="1:7" ht="15.75" x14ac:dyDescent="0.25">
      <c r="A23" s="6">
        <v>45039</v>
      </c>
      <c r="B23" s="9" t="s">
        <v>7</v>
      </c>
      <c r="C23" s="7"/>
      <c r="D23" s="7"/>
      <c r="E23" s="7">
        <v>220000</v>
      </c>
      <c r="F23" s="8">
        <f t="shared" si="0"/>
        <v>32935632</v>
      </c>
      <c r="G23" s="12"/>
    </row>
    <row r="24" spans="1:7" ht="15.75" x14ac:dyDescent="0.25">
      <c r="A24" s="6">
        <v>45039</v>
      </c>
      <c r="B24" s="9" t="s">
        <v>147</v>
      </c>
      <c r="C24" s="7"/>
      <c r="D24" s="7"/>
      <c r="E24" s="7">
        <v>35000</v>
      </c>
      <c r="F24" s="8">
        <f t="shared" si="0"/>
        <v>32900632</v>
      </c>
      <c r="G24" s="12"/>
    </row>
    <row r="25" spans="1:7" ht="15.75" x14ac:dyDescent="0.25">
      <c r="A25" s="6">
        <v>45039</v>
      </c>
      <c r="B25" s="9" t="s">
        <v>19</v>
      </c>
      <c r="C25" s="7"/>
      <c r="D25" s="7"/>
      <c r="E25" s="7">
        <v>80000</v>
      </c>
      <c r="F25" s="8">
        <f t="shared" si="0"/>
        <v>32820632</v>
      </c>
      <c r="G25" s="12"/>
    </row>
    <row r="26" spans="1:7" ht="15.75" x14ac:dyDescent="0.25">
      <c r="A26" s="28" t="s">
        <v>9</v>
      </c>
      <c r="B26" s="28"/>
      <c r="C26" s="5">
        <f>SUM(C7:C25)</f>
        <v>500000</v>
      </c>
      <c r="D26" s="5">
        <f>SUM(D7:D25)</f>
        <v>0</v>
      </c>
      <c r="E26" s="5">
        <f>SUM(E7:E25)</f>
        <v>2759000</v>
      </c>
      <c r="F26" s="5">
        <f>F6+C26+D26-E26</f>
        <v>32820632</v>
      </c>
    </row>
    <row r="27" spans="1:7" ht="15.75" x14ac:dyDescent="0.25">
      <c r="A27" s="28" t="s">
        <v>142</v>
      </c>
      <c r="B27" s="28"/>
      <c r="C27" s="29">
        <f>F6+C26+D26-E26</f>
        <v>32820632</v>
      </c>
      <c r="D27" s="29"/>
      <c r="E27" s="29"/>
      <c r="F27" s="29"/>
    </row>
    <row r="28" spans="1:7" ht="16.5" x14ac:dyDescent="0.25">
      <c r="A28" s="3"/>
      <c r="B28" s="3"/>
      <c r="C28" s="3"/>
      <c r="D28" s="3"/>
      <c r="E28" s="3"/>
      <c r="F28" s="3"/>
    </row>
    <row r="29" spans="1:7" ht="16.5" x14ac:dyDescent="0.25">
      <c r="A29" s="3"/>
      <c r="B29" s="3"/>
      <c r="C29" s="3"/>
      <c r="D29" s="3"/>
      <c r="E29" s="3"/>
      <c r="F29" s="3"/>
    </row>
  </sheetData>
  <sortState xmlns:xlrd2="http://schemas.microsoft.com/office/spreadsheetml/2017/richdata2" ref="A7:H25">
    <sortCondition ref="A7"/>
  </sortState>
  <mergeCells count="9">
    <mergeCell ref="A26:B26"/>
    <mergeCell ref="A27:B27"/>
    <mergeCell ref="C27:F27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9"/>
  <sheetViews>
    <sheetView topLeftCell="A10"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56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customHeight="1" x14ac:dyDescent="0.25">
      <c r="A2" s="30" t="s">
        <v>148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  <c r="G5" s="12"/>
    </row>
    <row r="6" spans="1:7" ht="15.75" x14ac:dyDescent="0.25">
      <c r="A6" s="4" t="s">
        <v>149</v>
      </c>
      <c r="B6" s="4"/>
      <c r="C6" s="5"/>
      <c r="D6" s="5"/>
      <c r="E6" s="5"/>
      <c r="F6" s="5">
        <f>'T4.2023'!C27</f>
        <v>32820632</v>
      </c>
      <c r="G6" s="12"/>
    </row>
    <row r="7" spans="1:7" ht="15.75" x14ac:dyDescent="0.25">
      <c r="A7" s="6">
        <v>45061</v>
      </c>
      <c r="B7" s="9" t="s">
        <v>155</v>
      </c>
      <c r="C7" s="7"/>
      <c r="D7" s="7">
        <v>360000</v>
      </c>
      <c r="E7" s="7"/>
      <c r="F7" s="8">
        <f>F6+C7+D7-E7</f>
        <v>33180632</v>
      </c>
      <c r="G7" s="12"/>
    </row>
    <row r="8" spans="1:7" ht="15.75" x14ac:dyDescent="0.25">
      <c r="A8" s="6">
        <v>45061</v>
      </c>
      <c r="B8" s="9" t="s">
        <v>154</v>
      </c>
      <c r="C8" s="7"/>
      <c r="D8" s="7">
        <v>1350000</v>
      </c>
      <c r="E8" s="7"/>
      <c r="F8" s="8">
        <f>F7+C8+D8-E8</f>
        <v>34530632</v>
      </c>
      <c r="G8" s="12"/>
    </row>
    <row r="9" spans="1:7" ht="15.75" x14ac:dyDescent="0.25">
      <c r="A9" s="6">
        <v>45061</v>
      </c>
      <c r="B9" s="9" t="s">
        <v>153</v>
      </c>
      <c r="C9" s="7"/>
      <c r="D9" s="7">
        <v>550000</v>
      </c>
      <c r="E9" s="7"/>
      <c r="F9" s="8">
        <f t="shared" ref="F9:F17" si="0">F8+C9+D9-E9</f>
        <v>35080632</v>
      </c>
      <c r="G9" s="12"/>
    </row>
    <row r="10" spans="1:7" ht="15.75" x14ac:dyDescent="0.25">
      <c r="A10" s="6">
        <v>45063</v>
      </c>
      <c r="B10" s="9" t="s">
        <v>152</v>
      </c>
      <c r="C10" s="7"/>
      <c r="D10" s="7">
        <v>2000000</v>
      </c>
      <c r="E10" s="7"/>
      <c r="F10" s="8">
        <f t="shared" si="0"/>
        <v>37080632</v>
      </c>
      <c r="G10" s="12"/>
    </row>
    <row r="11" spans="1:7" ht="15.75" x14ac:dyDescent="0.25">
      <c r="A11" s="6">
        <v>45065</v>
      </c>
      <c r="B11" s="9" t="s">
        <v>151</v>
      </c>
      <c r="C11" s="7">
        <v>500000</v>
      </c>
      <c r="D11" s="7"/>
      <c r="E11" s="7"/>
      <c r="F11" s="8">
        <f t="shared" si="0"/>
        <v>37580632</v>
      </c>
      <c r="G11" s="12"/>
    </row>
    <row r="12" spans="1:7" ht="15.75" x14ac:dyDescent="0.25">
      <c r="A12" s="6">
        <v>45082</v>
      </c>
      <c r="B12" s="9" t="s">
        <v>7</v>
      </c>
      <c r="C12" s="7"/>
      <c r="D12" s="7"/>
      <c r="E12" s="7">
        <v>220000</v>
      </c>
      <c r="F12" s="8">
        <f t="shared" si="0"/>
        <v>37360632</v>
      </c>
      <c r="G12" s="12"/>
    </row>
    <row r="13" spans="1:7" ht="15.75" x14ac:dyDescent="0.25">
      <c r="A13" s="6">
        <v>45082</v>
      </c>
      <c r="B13" s="9" t="s">
        <v>11</v>
      </c>
      <c r="C13" s="7"/>
      <c r="D13" s="7"/>
      <c r="E13" s="7">
        <v>250000</v>
      </c>
      <c r="F13" s="8">
        <f t="shared" si="0"/>
        <v>37110632</v>
      </c>
      <c r="G13" s="12"/>
    </row>
    <row r="14" spans="1:7" ht="15.75" x14ac:dyDescent="0.25">
      <c r="A14" s="6">
        <v>45082</v>
      </c>
      <c r="B14" s="9" t="s">
        <v>19</v>
      </c>
      <c r="C14" s="7"/>
      <c r="D14" s="7"/>
      <c r="E14" s="7">
        <v>80000</v>
      </c>
      <c r="F14" s="8">
        <f t="shared" si="0"/>
        <v>37030632</v>
      </c>
      <c r="G14" s="12"/>
    </row>
    <row r="15" spans="1:7" ht="15.75" x14ac:dyDescent="0.25">
      <c r="A15" s="6">
        <v>45082</v>
      </c>
      <c r="B15" s="9" t="s">
        <v>13</v>
      </c>
      <c r="C15" s="7"/>
      <c r="D15" s="7"/>
      <c r="E15" s="7">
        <v>150000</v>
      </c>
      <c r="F15" s="8">
        <f t="shared" si="0"/>
        <v>36880632</v>
      </c>
      <c r="G15" s="12"/>
    </row>
    <row r="16" spans="1:7" ht="15.75" x14ac:dyDescent="0.25">
      <c r="A16" s="6">
        <v>45082</v>
      </c>
      <c r="B16" s="9" t="s">
        <v>156</v>
      </c>
      <c r="C16" s="7"/>
      <c r="D16" s="7"/>
      <c r="E16" s="7">
        <v>380000</v>
      </c>
      <c r="F16" s="8">
        <f t="shared" si="0"/>
        <v>36500632</v>
      </c>
      <c r="G16" s="12"/>
    </row>
    <row r="17" spans="1:7" ht="15.75" x14ac:dyDescent="0.25">
      <c r="A17" s="6">
        <v>45060</v>
      </c>
      <c r="B17" s="9" t="s">
        <v>157</v>
      </c>
      <c r="C17" s="7"/>
      <c r="D17" s="7"/>
      <c r="E17" s="7">
        <v>3000000</v>
      </c>
      <c r="F17" s="8">
        <f t="shared" si="0"/>
        <v>33500632</v>
      </c>
      <c r="G17" s="12"/>
    </row>
    <row r="18" spans="1:7" ht="15.75" x14ac:dyDescent="0.25">
      <c r="A18" s="6">
        <v>45060</v>
      </c>
      <c r="B18" s="9" t="s">
        <v>7</v>
      </c>
      <c r="C18" s="7"/>
      <c r="D18" s="7"/>
      <c r="E18" s="7">
        <v>115000</v>
      </c>
      <c r="F18" s="8">
        <f t="shared" ref="F18:F28" si="1">F17+C18+D18-E18</f>
        <v>33385632</v>
      </c>
      <c r="G18" s="12"/>
    </row>
    <row r="19" spans="1:7" ht="15.75" x14ac:dyDescent="0.25">
      <c r="A19" s="6">
        <v>45060</v>
      </c>
      <c r="B19" s="9" t="s">
        <v>11</v>
      </c>
      <c r="C19" s="7"/>
      <c r="D19" s="7"/>
      <c r="E19" s="7">
        <v>225000</v>
      </c>
      <c r="F19" s="8">
        <f t="shared" si="1"/>
        <v>33160632</v>
      </c>
      <c r="G19" s="12"/>
    </row>
    <row r="20" spans="1:7" ht="15.75" x14ac:dyDescent="0.25">
      <c r="A20" s="6">
        <v>45060</v>
      </c>
      <c r="B20" s="9" t="s">
        <v>158</v>
      </c>
      <c r="C20" s="7"/>
      <c r="D20" s="7"/>
      <c r="E20" s="7">
        <v>200000</v>
      </c>
      <c r="F20" s="8">
        <f t="shared" si="1"/>
        <v>32960632</v>
      </c>
      <c r="G20" s="12"/>
    </row>
    <row r="21" spans="1:7" ht="15.75" x14ac:dyDescent="0.25">
      <c r="A21" s="6">
        <v>45060</v>
      </c>
      <c r="B21" s="9" t="s">
        <v>19</v>
      </c>
      <c r="C21" s="7"/>
      <c r="D21" s="7"/>
      <c r="E21" s="7">
        <v>80000</v>
      </c>
      <c r="F21" s="8">
        <f t="shared" si="1"/>
        <v>32880632</v>
      </c>
      <c r="G21" s="12"/>
    </row>
    <row r="22" spans="1:7" ht="15.75" x14ac:dyDescent="0.25">
      <c r="A22" s="6">
        <v>45060</v>
      </c>
      <c r="B22" s="9" t="s">
        <v>159</v>
      </c>
      <c r="C22" s="7"/>
      <c r="D22" s="7"/>
      <c r="E22" s="7">
        <v>30000</v>
      </c>
      <c r="F22" s="8">
        <f t="shared" si="1"/>
        <v>32850632</v>
      </c>
      <c r="G22" s="12"/>
    </row>
    <row r="23" spans="1:7" ht="15.75" x14ac:dyDescent="0.25">
      <c r="A23" s="6">
        <v>45060</v>
      </c>
      <c r="B23" s="9" t="s">
        <v>160</v>
      </c>
      <c r="C23" s="7"/>
      <c r="D23" s="7"/>
      <c r="E23" s="7">
        <v>30000</v>
      </c>
      <c r="F23" s="8">
        <f t="shared" si="1"/>
        <v>32820632</v>
      </c>
      <c r="G23" s="12"/>
    </row>
    <row r="24" spans="1:7" ht="15.75" x14ac:dyDescent="0.25">
      <c r="A24" s="6">
        <v>45060</v>
      </c>
      <c r="B24" s="9" t="s">
        <v>161</v>
      </c>
      <c r="C24" s="7"/>
      <c r="D24" s="7"/>
      <c r="E24" s="7">
        <v>20000</v>
      </c>
      <c r="F24" s="8">
        <f t="shared" si="1"/>
        <v>32800632</v>
      </c>
      <c r="G24" s="12"/>
    </row>
    <row r="25" spans="1:7" ht="15.75" x14ac:dyDescent="0.25">
      <c r="A25" s="6">
        <v>45060</v>
      </c>
      <c r="B25" s="9" t="s">
        <v>162</v>
      </c>
      <c r="C25" s="7"/>
      <c r="D25" s="7"/>
      <c r="E25" s="7">
        <v>20000</v>
      </c>
      <c r="F25" s="8">
        <f t="shared" si="1"/>
        <v>32780632</v>
      </c>
      <c r="G25" s="12"/>
    </row>
    <row r="26" spans="1:7" ht="15.75" x14ac:dyDescent="0.25">
      <c r="A26" s="6">
        <v>45060</v>
      </c>
      <c r="B26" s="9" t="s">
        <v>163</v>
      </c>
      <c r="C26" s="7"/>
      <c r="D26" s="7"/>
      <c r="E26" s="7">
        <v>150000</v>
      </c>
      <c r="F26" s="8">
        <f t="shared" si="1"/>
        <v>32630632</v>
      </c>
      <c r="G26" s="12"/>
    </row>
    <row r="27" spans="1:7" ht="15.75" x14ac:dyDescent="0.25">
      <c r="A27" s="6">
        <v>45060</v>
      </c>
      <c r="B27" s="9" t="s">
        <v>164</v>
      </c>
      <c r="C27" s="7"/>
      <c r="D27" s="7"/>
      <c r="E27" s="7">
        <v>15000</v>
      </c>
      <c r="F27" s="8">
        <f t="shared" si="1"/>
        <v>32615632</v>
      </c>
      <c r="G27" s="12"/>
    </row>
    <row r="28" spans="1:7" ht="15.75" x14ac:dyDescent="0.25">
      <c r="A28" s="6">
        <v>45060</v>
      </c>
      <c r="B28" s="9" t="s">
        <v>165</v>
      </c>
      <c r="C28" s="7"/>
      <c r="D28" s="7"/>
      <c r="E28" s="7">
        <v>50000</v>
      </c>
      <c r="F28" s="8">
        <f t="shared" si="1"/>
        <v>32565632</v>
      </c>
      <c r="G28" s="12"/>
    </row>
    <row r="29" spans="1:7" ht="15.75" x14ac:dyDescent="0.25">
      <c r="A29" s="6">
        <v>45067</v>
      </c>
      <c r="B29" s="9" t="s">
        <v>145</v>
      </c>
      <c r="C29" s="7"/>
      <c r="D29" s="7"/>
      <c r="E29" s="7">
        <v>10000</v>
      </c>
      <c r="F29" s="8">
        <f t="shared" ref="F29:F34" si="2">F28+C29+D29-E29</f>
        <v>32555632</v>
      </c>
      <c r="G29" s="12"/>
    </row>
    <row r="30" spans="1:7" ht="15.75" x14ac:dyDescent="0.25">
      <c r="A30" s="6">
        <v>45067</v>
      </c>
      <c r="B30" s="9" t="s">
        <v>166</v>
      </c>
      <c r="C30" s="7"/>
      <c r="D30" s="7"/>
      <c r="E30" s="7">
        <v>65000</v>
      </c>
      <c r="F30" s="8">
        <f t="shared" si="2"/>
        <v>32490632</v>
      </c>
      <c r="G30" s="12"/>
    </row>
    <row r="31" spans="1:7" ht="15.75" x14ac:dyDescent="0.25">
      <c r="A31" s="6">
        <v>45067</v>
      </c>
      <c r="B31" s="9" t="s">
        <v>72</v>
      </c>
      <c r="C31" s="7"/>
      <c r="D31" s="7"/>
      <c r="E31" s="7">
        <v>80000</v>
      </c>
      <c r="F31" s="8">
        <f t="shared" si="2"/>
        <v>32410632</v>
      </c>
      <c r="G31" s="12"/>
    </row>
    <row r="32" spans="1:7" ht="15.75" x14ac:dyDescent="0.25">
      <c r="A32" s="6">
        <v>45067</v>
      </c>
      <c r="B32" s="9" t="s">
        <v>7</v>
      </c>
      <c r="C32" s="7"/>
      <c r="D32" s="7"/>
      <c r="E32" s="7">
        <v>183000</v>
      </c>
      <c r="F32" s="8">
        <f t="shared" si="2"/>
        <v>32227632</v>
      </c>
      <c r="G32" s="12"/>
    </row>
    <row r="33" spans="1:8" ht="15.75" x14ac:dyDescent="0.25">
      <c r="A33" s="6">
        <v>45067</v>
      </c>
      <c r="B33" s="9" t="s">
        <v>11</v>
      </c>
      <c r="C33" s="7"/>
      <c r="D33" s="7"/>
      <c r="E33" s="7">
        <v>225000</v>
      </c>
      <c r="F33" s="8">
        <f t="shared" si="2"/>
        <v>32002632</v>
      </c>
      <c r="G33" s="12"/>
    </row>
    <row r="34" spans="1:8" ht="15.75" x14ac:dyDescent="0.25">
      <c r="A34" s="6">
        <v>45067</v>
      </c>
      <c r="B34" s="9" t="s">
        <v>167</v>
      </c>
      <c r="C34" s="7"/>
      <c r="D34" s="7"/>
      <c r="E34" s="7">
        <v>90000</v>
      </c>
      <c r="F34" s="8">
        <f t="shared" si="2"/>
        <v>31912632</v>
      </c>
      <c r="G34" s="12"/>
    </row>
    <row r="35" spans="1:8" ht="15.75" x14ac:dyDescent="0.25">
      <c r="A35" s="6">
        <v>45074</v>
      </c>
      <c r="B35" s="9" t="s">
        <v>7</v>
      </c>
      <c r="C35" s="7"/>
      <c r="D35" s="7"/>
      <c r="E35" s="7">
        <v>158000</v>
      </c>
      <c r="F35" s="8">
        <f t="shared" ref="F35:F42" si="3">F34+C35+D35-E35</f>
        <v>31754632</v>
      </c>
      <c r="G35" s="12"/>
    </row>
    <row r="36" spans="1:8" ht="15.75" x14ac:dyDescent="0.25">
      <c r="A36" s="6">
        <v>45074</v>
      </c>
      <c r="B36" s="9" t="s">
        <v>11</v>
      </c>
      <c r="C36" s="7"/>
      <c r="D36" s="7"/>
      <c r="E36" s="7">
        <v>250000</v>
      </c>
      <c r="F36" s="8">
        <f t="shared" si="3"/>
        <v>31504632</v>
      </c>
      <c r="G36" s="12"/>
    </row>
    <row r="37" spans="1:8" ht="15.75" x14ac:dyDescent="0.25">
      <c r="A37" s="6">
        <v>45074</v>
      </c>
      <c r="B37" s="9" t="s">
        <v>13</v>
      </c>
      <c r="C37" s="7"/>
      <c r="D37" s="7"/>
      <c r="E37" s="7">
        <v>135000</v>
      </c>
      <c r="F37" s="8">
        <f t="shared" si="3"/>
        <v>31369632</v>
      </c>
      <c r="G37" s="12"/>
    </row>
    <row r="38" spans="1:8" ht="15.75" x14ac:dyDescent="0.25">
      <c r="A38" s="6">
        <v>45074</v>
      </c>
      <c r="B38" s="9" t="s">
        <v>72</v>
      </c>
      <c r="C38" s="7"/>
      <c r="D38" s="7"/>
      <c r="E38" s="7">
        <v>80000</v>
      </c>
      <c r="F38" s="8">
        <f t="shared" si="3"/>
        <v>31289632</v>
      </c>
      <c r="G38" s="12"/>
    </row>
    <row r="39" spans="1:8" ht="15.75" x14ac:dyDescent="0.25">
      <c r="A39" s="6"/>
      <c r="B39" s="9" t="s">
        <v>221</v>
      </c>
      <c r="C39" s="7"/>
      <c r="D39" s="7"/>
      <c r="E39" s="7">
        <v>2260000</v>
      </c>
      <c r="F39" s="8">
        <f>F38+C39+D39-E39</f>
        <v>29029632</v>
      </c>
      <c r="G39" s="12"/>
    </row>
    <row r="40" spans="1:8" ht="15.75" x14ac:dyDescent="0.25">
      <c r="A40" s="6">
        <v>45074</v>
      </c>
      <c r="B40" s="9" t="s">
        <v>169</v>
      </c>
      <c r="C40" s="7"/>
      <c r="D40" s="7"/>
      <c r="E40" s="23"/>
      <c r="F40" s="8">
        <f>F38+C40+D40-E40</f>
        <v>31289632</v>
      </c>
      <c r="G40" s="12"/>
      <c r="H40" s="23">
        <v>210000</v>
      </c>
    </row>
    <row r="41" spans="1:8" ht="15.75" x14ac:dyDescent="0.25">
      <c r="A41" s="6">
        <v>45074</v>
      </c>
      <c r="B41" s="9" t="s">
        <v>168</v>
      </c>
      <c r="C41" s="7"/>
      <c r="D41" s="7"/>
      <c r="E41" s="23"/>
      <c r="F41" s="8">
        <f t="shared" si="3"/>
        <v>31289632</v>
      </c>
      <c r="G41" s="12"/>
      <c r="H41" s="23">
        <v>350000</v>
      </c>
    </row>
    <row r="42" spans="1:8" ht="15.75" x14ac:dyDescent="0.25">
      <c r="A42" s="6">
        <v>45074</v>
      </c>
      <c r="B42" s="9" t="s">
        <v>53</v>
      </c>
      <c r="C42" s="7"/>
      <c r="D42" s="7"/>
      <c r="E42" s="23"/>
      <c r="F42" s="8">
        <f t="shared" si="3"/>
        <v>31289632</v>
      </c>
      <c r="G42" s="12"/>
      <c r="H42" s="23">
        <v>650000</v>
      </c>
    </row>
    <row r="43" spans="1:8" ht="15.75" x14ac:dyDescent="0.25">
      <c r="A43" s="28" t="s">
        <v>9</v>
      </c>
      <c r="B43" s="28"/>
      <c r="C43" s="5">
        <f>SUM(C7:C42)</f>
        <v>500000</v>
      </c>
      <c r="D43" s="5">
        <f>SUM(D7:D42)</f>
        <v>4260000</v>
      </c>
      <c r="E43" s="5">
        <f>SUM(E7:E39)</f>
        <v>8551000</v>
      </c>
      <c r="F43" s="5">
        <f>F6+C43+D43-E43</f>
        <v>29029632</v>
      </c>
      <c r="G43" s="1">
        <f>7501000-8551000</f>
        <v>-1050000</v>
      </c>
    </row>
    <row r="44" spans="1:8" ht="15.75" x14ac:dyDescent="0.25">
      <c r="A44" s="28" t="s">
        <v>150</v>
      </c>
      <c r="B44" s="28"/>
      <c r="C44" s="29">
        <f>F6+C43+D43-E43</f>
        <v>29029632</v>
      </c>
      <c r="D44" s="29"/>
      <c r="E44" s="29"/>
      <c r="F44" s="29"/>
    </row>
    <row r="45" spans="1:8" ht="16.5" x14ac:dyDescent="0.25">
      <c r="A45" s="3"/>
      <c r="B45" s="3"/>
      <c r="C45" s="3"/>
      <c r="D45" s="3"/>
      <c r="E45" s="3"/>
      <c r="F45" s="3"/>
    </row>
    <row r="46" spans="1:8" ht="16.5" x14ac:dyDescent="0.25">
      <c r="A46" s="3"/>
      <c r="B46" s="3"/>
      <c r="C46" s="3"/>
      <c r="D46" s="3"/>
      <c r="E46" s="3"/>
      <c r="F46" s="3">
        <f>2260000</f>
        <v>2260000</v>
      </c>
    </row>
    <row r="47" spans="1:8" x14ac:dyDescent="0.25">
      <c r="F47" s="1">
        <v>210000</v>
      </c>
    </row>
    <row r="48" spans="1:8" x14ac:dyDescent="0.25">
      <c r="F48" s="1">
        <v>350000</v>
      </c>
    </row>
    <row r="49" spans="6:6" x14ac:dyDescent="0.25">
      <c r="F49" s="1">
        <v>650000</v>
      </c>
    </row>
  </sheetData>
  <mergeCells count="9">
    <mergeCell ref="A43:B43"/>
    <mergeCell ref="A44:B44"/>
    <mergeCell ref="C44:F44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G32"/>
  <sheetViews>
    <sheetView topLeftCell="A3"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56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170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  <c r="G5" s="12"/>
    </row>
    <row r="6" spans="1:7" ht="14.45" customHeight="1" x14ac:dyDescent="0.25">
      <c r="A6" s="4" t="s">
        <v>171</v>
      </c>
      <c r="B6" s="4"/>
      <c r="C6" s="5"/>
      <c r="D6" s="5"/>
      <c r="E6" s="5"/>
      <c r="F6" s="5">
        <f>'T5.2023'!C44</f>
        <v>29029632</v>
      </c>
      <c r="G6" s="12"/>
    </row>
    <row r="7" spans="1:7" ht="14.45" customHeight="1" x14ac:dyDescent="0.25">
      <c r="A7" s="6">
        <v>45022</v>
      </c>
      <c r="B7" s="9" t="s">
        <v>7</v>
      </c>
      <c r="C7" s="7"/>
      <c r="D7" s="7"/>
      <c r="E7" s="7">
        <v>149000</v>
      </c>
      <c r="F7" s="8">
        <f t="shared" ref="F7:F28" si="0">F6+C7+D7-E7</f>
        <v>28880632</v>
      </c>
      <c r="G7" s="12"/>
    </row>
    <row r="8" spans="1:7" ht="14.45" customHeight="1" x14ac:dyDescent="0.25">
      <c r="A8" s="6">
        <v>45022</v>
      </c>
      <c r="B8" s="9" t="s">
        <v>11</v>
      </c>
      <c r="C8" s="7"/>
      <c r="D8" s="7"/>
      <c r="E8" s="7">
        <v>190000</v>
      </c>
      <c r="F8" s="8">
        <f t="shared" si="0"/>
        <v>28690632</v>
      </c>
      <c r="G8" s="12"/>
    </row>
    <row r="9" spans="1:7" ht="14.45" customHeight="1" x14ac:dyDescent="0.25">
      <c r="A9" s="6">
        <v>45022</v>
      </c>
      <c r="B9" s="9" t="s">
        <v>8</v>
      </c>
      <c r="C9" s="7"/>
      <c r="D9" s="7"/>
      <c r="E9" s="7">
        <v>12000</v>
      </c>
      <c r="F9" s="8">
        <f t="shared" si="0"/>
        <v>28678632</v>
      </c>
      <c r="G9" s="12"/>
    </row>
    <row r="10" spans="1:7" ht="14.45" customHeight="1" x14ac:dyDescent="0.25">
      <c r="A10" s="6">
        <v>45022</v>
      </c>
      <c r="B10" s="9" t="s">
        <v>72</v>
      </c>
      <c r="C10" s="7"/>
      <c r="D10" s="7"/>
      <c r="E10" s="7">
        <v>80000</v>
      </c>
      <c r="F10" s="8">
        <f t="shared" si="0"/>
        <v>28598632</v>
      </c>
      <c r="G10" s="12"/>
    </row>
    <row r="11" spans="1:7" ht="14.45" customHeight="1" x14ac:dyDescent="0.25">
      <c r="A11" s="6">
        <v>45088</v>
      </c>
      <c r="B11" s="9" t="s">
        <v>7</v>
      </c>
      <c r="C11" s="7"/>
      <c r="D11" s="7"/>
      <c r="E11" s="7">
        <v>152000</v>
      </c>
      <c r="F11" s="8">
        <f t="shared" si="0"/>
        <v>28446632</v>
      </c>
      <c r="G11" s="12"/>
    </row>
    <row r="12" spans="1:7" ht="14.45" customHeight="1" x14ac:dyDescent="0.25">
      <c r="A12" s="6">
        <v>45088</v>
      </c>
      <c r="B12" s="9" t="s">
        <v>72</v>
      </c>
      <c r="C12" s="7"/>
      <c r="D12" s="7"/>
      <c r="E12" s="7">
        <v>80000</v>
      </c>
      <c r="F12" s="8">
        <f t="shared" si="0"/>
        <v>28366632</v>
      </c>
      <c r="G12" s="12"/>
    </row>
    <row r="13" spans="1:7" ht="14.45" customHeight="1" x14ac:dyDescent="0.25">
      <c r="A13" s="6">
        <v>45088</v>
      </c>
      <c r="B13" s="9" t="s">
        <v>11</v>
      </c>
      <c r="C13" s="7"/>
      <c r="D13" s="7"/>
      <c r="E13" s="7">
        <v>200000</v>
      </c>
      <c r="F13" s="8">
        <f t="shared" si="0"/>
        <v>28166632</v>
      </c>
      <c r="G13" s="12"/>
    </row>
    <row r="14" spans="1:7" ht="14.45" customHeight="1" x14ac:dyDescent="0.25">
      <c r="A14" s="6">
        <v>45088</v>
      </c>
      <c r="B14" s="9" t="s">
        <v>172</v>
      </c>
      <c r="C14" s="7"/>
      <c r="D14" s="7"/>
      <c r="E14" s="7">
        <v>28000</v>
      </c>
      <c r="F14" s="8">
        <f t="shared" si="0"/>
        <v>28138632</v>
      </c>
      <c r="G14" s="12"/>
    </row>
    <row r="15" spans="1:7" ht="14.45" customHeight="1" x14ac:dyDescent="0.25">
      <c r="A15" s="6">
        <v>45093</v>
      </c>
      <c r="B15" s="9" t="s">
        <v>174</v>
      </c>
      <c r="C15" s="7"/>
      <c r="D15" s="7">
        <v>200000</v>
      </c>
      <c r="E15" s="7"/>
      <c r="F15" s="8">
        <f t="shared" si="0"/>
        <v>28338632</v>
      </c>
      <c r="G15" s="12"/>
    </row>
    <row r="16" spans="1:7" ht="14.45" customHeight="1" x14ac:dyDescent="0.25">
      <c r="A16" s="6">
        <v>45095</v>
      </c>
      <c r="B16" s="9" t="s">
        <v>7</v>
      </c>
      <c r="C16" s="7"/>
      <c r="D16" s="7"/>
      <c r="E16" s="7">
        <v>171000</v>
      </c>
      <c r="F16" s="8">
        <f t="shared" si="0"/>
        <v>28167632</v>
      </c>
      <c r="G16" s="12"/>
    </row>
    <row r="17" spans="1:7" ht="14.45" customHeight="1" x14ac:dyDescent="0.25">
      <c r="A17" s="6">
        <v>45095</v>
      </c>
      <c r="B17" s="9" t="s">
        <v>72</v>
      </c>
      <c r="C17" s="7"/>
      <c r="D17" s="7"/>
      <c r="E17" s="7">
        <v>80000</v>
      </c>
      <c r="F17" s="8">
        <f t="shared" si="0"/>
        <v>28087632</v>
      </c>
      <c r="G17" s="12"/>
    </row>
    <row r="18" spans="1:7" ht="14.45" customHeight="1" x14ac:dyDescent="0.25">
      <c r="A18" s="6">
        <v>45095</v>
      </c>
      <c r="B18" s="9" t="s">
        <v>11</v>
      </c>
      <c r="C18" s="7"/>
      <c r="D18" s="7"/>
      <c r="E18" s="7">
        <v>200000</v>
      </c>
      <c r="F18" s="8">
        <f t="shared" si="0"/>
        <v>27887632</v>
      </c>
      <c r="G18" s="12"/>
    </row>
    <row r="19" spans="1:7" ht="14.45" customHeight="1" x14ac:dyDescent="0.25">
      <c r="A19" s="6">
        <v>45095</v>
      </c>
      <c r="B19" s="9" t="s">
        <v>175</v>
      </c>
      <c r="C19" s="7"/>
      <c r="D19" s="7">
        <v>500000</v>
      </c>
      <c r="E19" s="7"/>
      <c r="F19" s="8">
        <f t="shared" si="0"/>
        <v>28387632</v>
      </c>
      <c r="G19" s="12"/>
    </row>
    <row r="20" spans="1:7" ht="14.45" customHeight="1" x14ac:dyDescent="0.25">
      <c r="A20" s="6">
        <v>45095</v>
      </c>
      <c r="B20" s="9" t="s">
        <v>176</v>
      </c>
      <c r="C20" s="7"/>
      <c r="D20" s="7">
        <v>1000000</v>
      </c>
      <c r="E20" s="7"/>
      <c r="F20" s="8">
        <f t="shared" si="0"/>
        <v>29387632</v>
      </c>
      <c r="G20" s="12"/>
    </row>
    <row r="21" spans="1:7" ht="14.45" customHeight="1" x14ac:dyDescent="0.25">
      <c r="A21" s="6">
        <v>45096</v>
      </c>
      <c r="B21" s="9" t="s">
        <v>177</v>
      </c>
      <c r="C21" s="7">
        <v>500000</v>
      </c>
      <c r="D21" s="7"/>
      <c r="E21" s="7"/>
      <c r="F21" s="8">
        <f t="shared" si="0"/>
        <v>29887632</v>
      </c>
      <c r="G21" s="12"/>
    </row>
    <row r="22" spans="1:7" ht="14.45" customHeight="1" x14ac:dyDescent="0.25">
      <c r="A22" s="6">
        <v>45102</v>
      </c>
      <c r="B22" s="9" t="s">
        <v>7</v>
      </c>
      <c r="C22" s="7"/>
      <c r="D22" s="7"/>
      <c r="E22" s="7">
        <v>138000</v>
      </c>
      <c r="F22" s="8">
        <f t="shared" si="0"/>
        <v>29749632</v>
      </c>
      <c r="G22" s="12"/>
    </row>
    <row r="23" spans="1:7" ht="14.45" customHeight="1" x14ac:dyDescent="0.25">
      <c r="A23" s="6">
        <v>45102</v>
      </c>
      <c r="B23" s="9" t="s">
        <v>11</v>
      </c>
      <c r="C23" s="7"/>
      <c r="D23" s="7"/>
      <c r="E23" s="7">
        <v>200000</v>
      </c>
      <c r="F23" s="8">
        <f t="shared" si="0"/>
        <v>29549632</v>
      </c>
      <c r="G23" s="12"/>
    </row>
    <row r="24" spans="1:7" ht="14.45" customHeight="1" x14ac:dyDescent="0.25">
      <c r="A24" s="6">
        <v>45102</v>
      </c>
      <c r="B24" s="9" t="s">
        <v>173</v>
      </c>
      <c r="C24" s="7"/>
      <c r="D24" s="7"/>
      <c r="E24" s="7">
        <v>140000</v>
      </c>
      <c r="F24" s="8">
        <f t="shared" si="0"/>
        <v>29409632</v>
      </c>
      <c r="G24" s="12"/>
    </row>
    <row r="25" spans="1:7" ht="14.45" customHeight="1" x14ac:dyDescent="0.25">
      <c r="A25" s="6">
        <v>45102</v>
      </c>
      <c r="B25" s="9" t="s">
        <v>145</v>
      </c>
      <c r="C25" s="7"/>
      <c r="D25" s="7"/>
      <c r="E25" s="7">
        <v>8000</v>
      </c>
      <c r="F25" s="8">
        <f t="shared" si="0"/>
        <v>29401632</v>
      </c>
      <c r="G25" s="12"/>
    </row>
    <row r="26" spans="1:7" ht="14.45" customHeight="1" x14ac:dyDescent="0.25">
      <c r="A26" s="6">
        <v>45102</v>
      </c>
      <c r="B26" s="9" t="s">
        <v>72</v>
      </c>
      <c r="C26" s="7"/>
      <c r="D26" s="7"/>
      <c r="E26" s="7">
        <v>80000</v>
      </c>
      <c r="F26" s="8">
        <f t="shared" si="0"/>
        <v>29321632</v>
      </c>
      <c r="G26" s="12"/>
    </row>
    <row r="27" spans="1:7" ht="14.45" customHeight="1" x14ac:dyDescent="0.25">
      <c r="A27" s="6">
        <v>45107</v>
      </c>
      <c r="B27" s="12" t="s">
        <v>178</v>
      </c>
      <c r="C27" s="7"/>
      <c r="D27" s="7">
        <v>1100000</v>
      </c>
      <c r="E27" s="7"/>
      <c r="F27" s="8">
        <f t="shared" si="0"/>
        <v>30421632</v>
      </c>
      <c r="G27" s="12"/>
    </row>
    <row r="28" spans="1:7" ht="14.45" customHeight="1" x14ac:dyDescent="0.25">
      <c r="A28" s="6">
        <v>45107</v>
      </c>
      <c r="B28" s="9" t="s">
        <v>179</v>
      </c>
      <c r="C28" s="7"/>
      <c r="D28" s="7">
        <v>200000</v>
      </c>
      <c r="E28" s="7"/>
      <c r="F28" s="8">
        <f t="shared" si="0"/>
        <v>30621632</v>
      </c>
      <c r="G28" s="12"/>
    </row>
    <row r="29" spans="1:7" ht="15.75" x14ac:dyDescent="0.25">
      <c r="A29" s="28" t="s">
        <v>9</v>
      </c>
      <c r="B29" s="28"/>
      <c r="C29" s="5">
        <f>SUM(C7:C28)</f>
        <v>500000</v>
      </c>
      <c r="D29" s="5">
        <f>SUM(D7:D28)</f>
        <v>3000000</v>
      </c>
      <c r="E29" s="5">
        <f>SUM(E7:E28)</f>
        <v>1908000</v>
      </c>
      <c r="F29" s="5">
        <f>F6+C29+D29-E29</f>
        <v>30621632</v>
      </c>
    </row>
    <row r="30" spans="1:7" ht="15.75" x14ac:dyDescent="0.25">
      <c r="A30" s="28" t="s">
        <v>180</v>
      </c>
      <c r="B30" s="28"/>
      <c r="C30" s="29">
        <f>F6+C29+D29-E29</f>
        <v>30621632</v>
      </c>
      <c r="D30" s="29"/>
      <c r="E30" s="29"/>
      <c r="F30" s="29"/>
    </row>
    <row r="31" spans="1:7" ht="16.5" x14ac:dyDescent="0.25">
      <c r="A31" s="3"/>
      <c r="B31" s="3"/>
      <c r="C31" s="3"/>
      <c r="D31" s="3"/>
      <c r="E31" s="3"/>
      <c r="F31" s="3"/>
    </row>
    <row r="32" spans="1:7" ht="16.5" x14ac:dyDescent="0.25">
      <c r="A32" s="3"/>
      <c r="B32" s="3"/>
      <c r="C32" s="3"/>
      <c r="D32" s="3"/>
      <c r="E32" s="3"/>
      <c r="F32" s="3"/>
    </row>
  </sheetData>
  <sortState xmlns:xlrd2="http://schemas.microsoft.com/office/spreadsheetml/2017/richdata2" ref="A7:G28">
    <sortCondition ref="A7"/>
  </sortState>
  <mergeCells count="9">
    <mergeCell ref="A29:B29"/>
    <mergeCell ref="A30:B30"/>
    <mergeCell ref="C30:F30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G35"/>
  <sheetViews>
    <sheetView topLeftCell="A10"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56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181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  <c r="G5" s="12"/>
    </row>
    <row r="6" spans="1:7" ht="15.75" x14ac:dyDescent="0.25">
      <c r="A6" s="4" t="s">
        <v>182</v>
      </c>
      <c r="B6" s="4"/>
      <c r="C6" s="5"/>
      <c r="D6" s="5"/>
      <c r="E6" s="5"/>
      <c r="F6" s="5">
        <f>'T6.2023'!C30</f>
        <v>30621632</v>
      </c>
      <c r="G6" s="20"/>
    </row>
    <row r="7" spans="1:7" ht="15.75" x14ac:dyDescent="0.25">
      <c r="A7" s="6">
        <v>45109</v>
      </c>
      <c r="B7" s="9" t="s">
        <v>186</v>
      </c>
      <c r="C7" s="7"/>
      <c r="D7" s="7">
        <v>1000000</v>
      </c>
      <c r="E7" s="7"/>
      <c r="F7" s="8">
        <f t="shared" ref="F7:F31" si="0">F6+C7+D7-E7</f>
        <v>31621632</v>
      </c>
      <c r="G7" s="21"/>
    </row>
    <row r="8" spans="1:7" ht="15.75" x14ac:dyDescent="0.25">
      <c r="A8" s="6">
        <v>45109</v>
      </c>
      <c r="B8" s="9" t="s">
        <v>7</v>
      </c>
      <c r="C8" s="7"/>
      <c r="D8" s="7"/>
      <c r="E8" s="7">
        <v>175000</v>
      </c>
      <c r="F8" s="8">
        <f t="shared" si="0"/>
        <v>31446632</v>
      </c>
      <c r="G8" s="12"/>
    </row>
    <row r="9" spans="1:7" ht="15.75" x14ac:dyDescent="0.25">
      <c r="A9" s="6">
        <v>45109</v>
      </c>
      <c r="B9" s="9" t="s">
        <v>11</v>
      </c>
      <c r="C9" s="7"/>
      <c r="D9" s="7"/>
      <c r="E9" s="7">
        <v>200000</v>
      </c>
      <c r="F9" s="8">
        <f t="shared" si="0"/>
        <v>31246632</v>
      </c>
      <c r="G9" s="12"/>
    </row>
    <row r="10" spans="1:7" ht="15.75" x14ac:dyDescent="0.25">
      <c r="A10" s="6">
        <v>45109</v>
      </c>
      <c r="B10" s="9" t="s">
        <v>56</v>
      </c>
      <c r="C10" s="7"/>
      <c r="D10" s="7"/>
      <c r="E10" s="7">
        <v>80000</v>
      </c>
      <c r="F10" s="8">
        <f t="shared" si="0"/>
        <v>31166632</v>
      </c>
      <c r="G10" s="12"/>
    </row>
    <row r="11" spans="1:7" ht="15.75" x14ac:dyDescent="0.25">
      <c r="A11" s="6">
        <v>45111</v>
      </c>
      <c r="B11" s="9" t="s">
        <v>185</v>
      </c>
      <c r="C11" s="7"/>
      <c r="D11" s="7">
        <v>200000</v>
      </c>
      <c r="E11" s="7"/>
      <c r="F11" s="8">
        <f t="shared" si="0"/>
        <v>31366632</v>
      </c>
      <c r="G11" s="20"/>
    </row>
    <row r="12" spans="1:7" ht="15.75" x14ac:dyDescent="0.25">
      <c r="A12" s="6">
        <v>45116</v>
      </c>
      <c r="B12" s="9" t="s">
        <v>7</v>
      </c>
      <c r="C12" s="7"/>
      <c r="D12" s="7"/>
      <c r="E12" s="7">
        <v>183000</v>
      </c>
      <c r="F12" s="8">
        <f t="shared" si="0"/>
        <v>31183632</v>
      </c>
      <c r="G12" s="12"/>
    </row>
    <row r="13" spans="1:7" ht="15.75" x14ac:dyDescent="0.25">
      <c r="A13" s="6">
        <v>45116</v>
      </c>
      <c r="B13" s="9" t="s">
        <v>11</v>
      </c>
      <c r="C13" s="7"/>
      <c r="D13" s="7"/>
      <c r="E13" s="7">
        <v>200000</v>
      </c>
      <c r="F13" s="8">
        <f t="shared" si="0"/>
        <v>30983632</v>
      </c>
      <c r="G13"/>
    </row>
    <row r="14" spans="1:7" ht="15.75" x14ac:dyDescent="0.25">
      <c r="A14" s="6">
        <v>45116</v>
      </c>
      <c r="B14" s="9" t="s">
        <v>56</v>
      </c>
      <c r="C14" s="7"/>
      <c r="D14" s="7"/>
      <c r="E14" s="7">
        <v>80000</v>
      </c>
      <c r="F14" s="8">
        <f t="shared" si="0"/>
        <v>30903632</v>
      </c>
      <c r="G14" s="12"/>
    </row>
    <row r="15" spans="1:7" ht="15.75" x14ac:dyDescent="0.25">
      <c r="A15" s="6">
        <v>45123</v>
      </c>
      <c r="B15" s="9" t="s">
        <v>7</v>
      </c>
      <c r="C15" s="7"/>
      <c r="D15" s="7"/>
      <c r="E15" s="7">
        <v>174000</v>
      </c>
      <c r="F15" s="8">
        <f t="shared" si="0"/>
        <v>30729632</v>
      </c>
      <c r="G15" s="12"/>
    </row>
    <row r="16" spans="1:7" ht="15.75" x14ac:dyDescent="0.25">
      <c r="A16" s="6">
        <v>45123</v>
      </c>
      <c r="B16" s="9" t="s">
        <v>11</v>
      </c>
      <c r="C16" s="7"/>
      <c r="D16" s="7"/>
      <c r="E16" s="7">
        <v>200000</v>
      </c>
      <c r="F16" s="8">
        <f t="shared" si="0"/>
        <v>30529632</v>
      </c>
      <c r="G16" s="12"/>
    </row>
    <row r="17" spans="1:7" ht="15.75" x14ac:dyDescent="0.25">
      <c r="A17" s="6">
        <v>45123</v>
      </c>
      <c r="B17" s="9" t="s">
        <v>56</v>
      </c>
      <c r="C17" s="7"/>
      <c r="D17" s="7"/>
      <c r="E17" s="7">
        <v>80000</v>
      </c>
      <c r="F17" s="8">
        <f t="shared" si="0"/>
        <v>30449632</v>
      </c>
      <c r="G17" s="12"/>
    </row>
    <row r="18" spans="1:7" ht="15.75" x14ac:dyDescent="0.25">
      <c r="A18" s="6">
        <v>45123</v>
      </c>
      <c r="B18" s="9" t="s">
        <v>13</v>
      </c>
      <c r="C18" s="7"/>
      <c r="D18" s="7"/>
      <c r="E18" s="7">
        <v>135000</v>
      </c>
      <c r="F18" s="8">
        <f t="shared" si="0"/>
        <v>30314632</v>
      </c>
      <c r="G18" s="12"/>
    </row>
    <row r="19" spans="1:7" ht="15.75" x14ac:dyDescent="0.25">
      <c r="A19" s="6">
        <v>45123</v>
      </c>
      <c r="B19" s="9" t="s">
        <v>187</v>
      </c>
      <c r="C19" s="7"/>
      <c r="D19" s="7"/>
      <c r="E19" s="7">
        <v>365000</v>
      </c>
      <c r="F19" s="8">
        <f t="shared" si="0"/>
        <v>29949632</v>
      </c>
      <c r="G19" s="12"/>
    </row>
    <row r="20" spans="1:7" ht="15.75" x14ac:dyDescent="0.25">
      <c r="A20" s="6">
        <v>45123</v>
      </c>
      <c r="B20" s="9" t="s">
        <v>188</v>
      </c>
      <c r="C20" s="7"/>
      <c r="D20" s="7"/>
      <c r="E20" s="7">
        <v>30000</v>
      </c>
      <c r="F20" s="8">
        <f t="shared" si="0"/>
        <v>29919632</v>
      </c>
      <c r="G20" s="12"/>
    </row>
    <row r="21" spans="1:7" ht="15.75" x14ac:dyDescent="0.25">
      <c r="A21" s="6">
        <v>45123</v>
      </c>
      <c r="B21" s="9" t="s">
        <v>189</v>
      </c>
      <c r="C21" s="7"/>
      <c r="D21" s="7"/>
      <c r="E21" s="7">
        <v>50000</v>
      </c>
      <c r="F21" s="8">
        <f t="shared" si="0"/>
        <v>29869632</v>
      </c>
      <c r="G21" s="12"/>
    </row>
    <row r="22" spans="1:7" ht="15.75" x14ac:dyDescent="0.25">
      <c r="A22" s="6">
        <v>45123</v>
      </c>
      <c r="B22" s="9" t="s">
        <v>190</v>
      </c>
      <c r="C22" s="7"/>
      <c r="D22" s="7"/>
      <c r="E22" s="7">
        <v>40000</v>
      </c>
      <c r="F22" s="8">
        <f t="shared" si="0"/>
        <v>29829632</v>
      </c>
      <c r="G22" s="12"/>
    </row>
    <row r="23" spans="1:7" ht="15.75" x14ac:dyDescent="0.25">
      <c r="A23" s="6">
        <v>45124</v>
      </c>
      <c r="B23" s="9" t="s">
        <v>184</v>
      </c>
      <c r="C23" s="7">
        <v>500000</v>
      </c>
      <c r="D23" s="7"/>
      <c r="E23" s="7"/>
      <c r="F23" s="8">
        <f t="shared" si="0"/>
        <v>30329632</v>
      </c>
      <c r="G23" s="12"/>
    </row>
    <row r="24" spans="1:7" ht="15.75" x14ac:dyDescent="0.25">
      <c r="A24" s="6">
        <v>45130</v>
      </c>
      <c r="B24" s="9" t="s">
        <v>7</v>
      </c>
      <c r="C24" s="7"/>
      <c r="D24" s="7"/>
      <c r="E24" s="7">
        <v>180000</v>
      </c>
      <c r="F24" s="8">
        <f t="shared" si="0"/>
        <v>30149632</v>
      </c>
      <c r="G24" s="12"/>
    </row>
    <row r="25" spans="1:7" ht="15.75" x14ac:dyDescent="0.25">
      <c r="A25" s="6">
        <v>45130</v>
      </c>
      <c r="B25" s="9" t="s">
        <v>11</v>
      </c>
      <c r="C25" s="7"/>
      <c r="D25" s="7"/>
      <c r="E25" s="7">
        <v>200000</v>
      </c>
      <c r="F25" s="8">
        <f t="shared" si="0"/>
        <v>29949632</v>
      </c>
      <c r="G25" s="12"/>
    </row>
    <row r="26" spans="1:7" ht="15.75" x14ac:dyDescent="0.25">
      <c r="A26" s="6">
        <v>45130</v>
      </c>
      <c r="B26" s="9" t="s">
        <v>56</v>
      </c>
      <c r="C26" s="7"/>
      <c r="D26" s="7"/>
      <c r="E26" s="7">
        <v>80000</v>
      </c>
      <c r="F26" s="8">
        <f t="shared" si="0"/>
        <v>29869632</v>
      </c>
      <c r="G26" s="12"/>
    </row>
    <row r="27" spans="1:7" ht="15.75" x14ac:dyDescent="0.25">
      <c r="A27" s="6">
        <v>45130</v>
      </c>
      <c r="B27" s="9" t="s">
        <v>191</v>
      </c>
      <c r="C27" s="7"/>
      <c r="D27" s="7"/>
      <c r="E27" s="7">
        <v>45000</v>
      </c>
      <c r="F27" s="8">
        <f t="shared" si="0"/>
        <v>29824632</v>
      </c>
      <c r="G27" s="12"/>
    </row>
    <row r="28" spans="1:7" ht="15.75" x14ac:dyDescent="0.25">
      <c r="A28" s="6">
        <v>45137</v>
      </c>
      <c r="B28" s="9" t="s">
        <v>7</v>
      </c>
      <c r="C28" s="7"/>
      <c r="D28" s="7"/>
      <c r="E28" s="7">
        <v>181000</v>
      </c>
      <c r="F28" s="8">
        <f t="shared" si="0"/>
        <v>29643632</v>
      </c>
      <c r="G28" s="12"/>
    </row>
    <row r="29" spans="1:7" ht="15.75" x14ac:dyDescent="0.25">
      <c r="A29" s="6">
        <v>45137</v>
      </c>
      <c r="B29" s="9" t="s">
        <v>56</v>
      </c>
      <c r="C29" s="7"/>
      <c r="D29" s="7"/>
      <c r="E29" s="7">
        <v>80000</v>
      </c>
      <c r="F29" s="8">
        <f t="shared" si="0"/>
        <v>29563632</v>
      </c>
      <c r="G29" s="12"/>
    </row>
    <row r="30" spans="1:7" ht="15.75" x14ac:dyDescent="0.25">
      <c r="A30" s="6">
        <v>45137</v>
      </c>
      <c r="B30" s="9" t="s">
        <v>11</v>
      </c>
      <c r="C30" s="7"/>
      <c r="D30" s="7"/>
      <c r="E30" s="7">
        <v>200000</v>
      </c>
      <c r="F30" s="8">
        <f t="shared" si="0"/>
        <v>29363632</v>
      </c>
      <c r="G30" s="12"/>
    </row>
    <row r="31" spans="1:7" ht="15.75" x14ac:dyDescent="0.25">
      <c r="A31" s="6">
        <v>45137</v>
      </c>
      <c r="B31" s="9" t="s">
        <v>192</v>
      </c>
      <c r="C31" s="7"/>
      <c r="D31" s="7"/>
      <c r="E31" s="7">
        <v>90000</v>
      </c>
      <c r="F31" s="8">
        <f t="shared" si="0"/>
        <v>29273632</v>
      </c>
      <c r="G31" s="12"/>
    </row>
    <row r="32" spans="1:7" ht="15.75" x14ac:dyDescent="0.25">
      <c r="A32" s="28" t="s">
        <v>9</v>
      </c>
      <c r="B32" s="28"/>
      <c r="C32" s="5">
        <f>SUM(C7:C31)</f>
        <v>500000</v>
      </c>
      <c r="D32" s="5">
        <f>SUM(D7:D31)</f>
        <v>1200000</v>
      </c>
      <c r="E32" s="5">
        <f>SUM(E7:E31)</f>
        <v>3048000</v>
      </c>
      <c r="F32" s="5">
        <f>F6+C32+D32-E32</f>
        <v>29273632</v>
      </c>
    </row>
    <row r="33" spans="1:6" ht="15.75" x14ac:dyDescent="0.25">
      <c r="A33" s="28" t="s">
        <v>183</v>
      </c>
      <c r="B33" s="28"/>
      <c r="C33" s="29">
        <f>F6+C32+D32-E32</f>
        <v>29273632</v>
      </c>
      <c r="D33" s="29"/>
      <c r="E33" s="29"/>
      <c r="F33" s="29"/>
    </row>
    <row r="34" spans="1:6" ht="16.5" x14ac:dyDescent="0.25">
      <c r="A34" s="3"/>
      <c r="B34" s="3"/>
      <c r="C34" s="3"/>
      <c r="D34" s="3"/>
      <c r="E34" s="3"/>
      <c r="F34" s="3"/>
    </row>
    <row r="35" spans="1:6" ht="16.5" x14ac:dyDescent="0.25">
      <c r="A35" s="3"/>
      <c r="B35" s="3"/>
      <c r="C35" s="3"/>
      <c r="D35" s="3"/>
      <c r="E35" s="3"/>
      <c r="F35" s="3"/>
    </row>
  </sheetData>
  <sortState xmlns:xlrd2="http://schemas.microsoft.com/office/spreadsheetml/2017/richdata2" ref="A7:G31">
    <sortCondition ref="A7"/>
  </sortState>
  <mergeCells count="9">
    <mergeCell ref="A32:B32"/>
    <mergeCell ref="A33:B33"/>
    <mergeCell ref="C33:F33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G28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56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193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  <c r="G5" s="12"/>
    </row>
    <row r="6" spans="1:7" ht="15.75" x14ac:dyDescent="0.25">
      <c r="A6" s="4" t="s">
        <v>199</v>
      </c>
      <c r="B6" s="4"/>
      <c r="C6" s="5"/>
      <c r="D6" s="5"/>
      <c r="E6" s="5"/>
      <c r="F6" s="5">
        <f>'T7.2023'!C33</f>
        <v>29273632</v>
      </c>
      <c r="G6" s="12"/>
    </row>
    <row r="7" spans="1:7" ht="15.75" x14ac:dyDescent="0.25">
      <c r="A7" s="6">
        <v>45144</v>
      </c>
      <c r="B7" s="9" t="s">
        <v>7</v>
      </c>
      <c r="C7" s="7"/>
      <c r="D7" s="7"/>
      <c r="E7" s="7">
        <v>171000</v>
      </c>
      <c r="F7" s="8">
        <f t="shared" ref="F7:F24" si="0">F6+C7+D7-E7</f>
        <v>29102632</v>
      </c>
      <c r="G7" s="12"/>
    </row>
    <row r="8" spans="1:7" ht="15.75" x14ac:dyDescent="0.25">
      <c r="A8" s="6">
        <v>45144</v>
      </c>
      <c r="B8" s="9" t="s">
        <v>11</v>
      </c>
      <c r="C8" s="7"/>
      <c r="D8" s="7"/>
      <c r="E8" s="7">
        <v>200000</v>
      </c>
      <c r="F8" s="8">
        <f t="shared" si="0"/>
        <v>28902632</v>
      </c>
      <c r="G8" s="12"/>
    </row>
    <row r="9" spans="1:7" ht="15.75" x14ac:dyDescent="0.25">
      <c r="A9" s="6">
        <v>45144</v>
      </c>
      <c r="B9" s="9" t="s">
        <v>72</v>
      </c>
      <c r="C9" s="7"/>
      <c r="D9" s="7"/>
      <c r="E9" s="7">
        <v>80000</v>
      </c>
      <c r="F9" s="8">
        <f t="shared" si="0"/>
        <v>28822632</v>
      </c>
      <c r="G9" s="12"/>
    </row>
    <row r="10" spans="1:7" ht="15.75" x14ac:dyDescent="0.25">
      <c r="A10" s="6">
        <v>45148</v>
      </c>
      <c r="B10" s="9" t="s">
        <v>198</v>
      </c>
      <c r="C10" s="7"/>
      <c r="D10" s="7">
        <v>500000</v>
      </c>
      <c r="E10" s="7"/>
      <c r="F10" s="8">
        <f t="shared" si="0"/>
        <v>29322632</v>
      </c>
      <c r="G10" s="12"/>
    </row>
    <row r="11" spans="1:7" ht="15.75" x14ac:dyDescent="0.25">
      <c r="A11" s="6">
        <v>45151</v>
      </c>
      <c r="B11" s="9" t="s">
        <v>7</v>
      </c>
      <c r="C11" s="7"/>
      <c r="D11" s="7"/>
      <c r="E11" s="7">
        <v>180000</v>
      </c>
      <c r="F11" s="8">
        <f t="shared" si="0"/>
        <v>29142632</v>
      </c>
      <c r="G11" s="12"/>
    </row>
    <row r="12" spans="1:7" ht="15.75" x14ac:dyDescent="0.25">
      <c r="A12" s="6">
        <v>45151</v>
      </c>
      <c r="B12" s="9" t="s">
        <v>72</v>
      </c>
      <c r="C12" s="7"/>
      <c r="D12" s="7"/>
      <c r="E12" s="7">
        <v>80000</v>
      </c>
      <c r="F12" s="8">
        <f t="shared" si="0"/>
        <v>29062632</v>
      </c>
      <c r="G12" s="12"/>
    </row>
    <row r="13" spans="1:7" ht="15.75" x14ac:dyDescent="0.25">
      <c r="A13" s="6">
        <v>45151</v>
      </c>
      <c r="B13" s="9" t="s">
        <v>11</v>
      </c>
      <c r="C13" s="7"/>
      <c r="D13" s="7"/>
      <c r="E13" s="7">
        <v>200000</v>
      </c>
      <c r="F13" s="8">
        <f t="shared" si="0"/>
        <v>28862632</v>
      </c>
      <c r="G13" s="12"/>
    </row>
    <row r="14" spans="1:7" ht="15.75" x14ac:dyDescent="0.25">
      <c r="A14" s="6">
        <v>45151</v>
      </c>
      <c r="B14" s="9" t="s">
        <v>13</v>
      </c>
      <c r="C14" s="7"/>
      <c r="D14" s="7"/>
      <c r="E14" s="7">
        <v>180000</v>
      </c>
      <c r="F14" s="8">
        <f t="shared" si="0"/>
        <v>28682632</v>
      </c>
      <c r="G14" s="12"/>
    </row>
    <row r="15" spans="1:7" ht="15.75" x14ac:dyDescent="0.25">
      <c r="A15" s="6">
        <v>45155</v>
      </c>
      <c r="B15" s="9" t="s">
        <v>197</v>
      </c>
      <c r="C15" s="7">
        <v>500000</v>
      </c>
      <c r="D15" s="7"/>
      <c r="E15" s="7"/>
      <c r="F15" s="8">
        <f t="shared" si="0"/>
        <v>29182632</v>
      </c>
      <c r="G15" s="12"/>
    </row>
    <row r="16" spans="1:7" ht="15.75" x14ac:dyDescent="0.25">
      <c r="A16" s="6">
        <v>45158</v>
      </c>
      <c r="B16" s="9" t="s">
        <v>7</v>
      </c>
      <c r="C16" s="7"/>
      <c r="D16" s="7"/>
      <c r="E16" s="7">
        <v>180000</v>
      </c>
      <c r="F16" s="8">
        <f t="shared" si="0"/>
        <v>29002632</v>
      </c>
      <c r="G16" s="12"/>
    </row>
    <row r="17" spans="1:7" ht="15.75" x14ac:dyDescent="0.25">
      <c r="A17" s="6">
        <v>45158</v>
      </c>
      <c r="B17" s="9" t="s">
        <v>72</v>
      </c>
      <c r="C17" s="7"/>
      <c r="D17" s="7"/>
      <c r="E17" s="7">
        <v>80000</v>
      </c>
      <c r="F17" s="8">
        <f t="shared" si="0"/>
        <v>28922632</v>
      </c>
      <c r="G17" s="12"/>
    </row>
    <row r="18" spans="1:7" ht="15.75" x14ac:dyDescent="0.25">
      <c r="A18" s="6">
        <v>45158</v>
      </c>
      <c r="B18" s="9" t="s">
        <v>11</v>
      </c>
      <c r="C18" s="7"/>
      <c r="D18" s="7"/>
      <c r="E18" s="7">
        <v>200000</v>
      </c>
      <c r="F18" s="8">
        <f t="shared" si="0"/>
        <v>28722632</v>
      </c>
      <c r="G18" s="12"/>
    </row>
    <row r="19" spans="1:7" ht="15.75" x14ac:dyDescent="0.25">
      <c r="A19" s="6">
        <v>45158</v>
      </c>
      <c r="B19" s="9" t="s">
        <v>194</v>
      </c>
      <c r="C19" s="7"/>
      <c r="D19" s="7"/>
      <c r="E19" s="7">
        <v>70000</v>
      </c>
      <c r="F19" s="8">
        <f t="shared" si="0"/>
        <v>28652632</v>
      </c>
      <c r="G19" s="12"/>
    </row>
    <row r="20" spans="1:7" ht="15.75" x14ac:dyDescent="0.25">
      <c r="A20" s="6">
        <v>45165</v>
      </c>
      <c r="B20" s="9" t="s">
        <v>7</v>
      </c>
      <c r="C20" s="7"/>
      <c r="D20" s="7"/>
      <c r="E20" s="7">
        <v>181000</v>
      </c>
      <c r="F20" s="8">
        <f t="shared" si="0"/>
        <v>28471632</v>
      </c>
      <c r="G20" s="12"/>
    </row>
    <row r="21" spans="1:7" ht="15.75" x14ac:dyDescent="0.25">
      <c r="A21" s="6">
        <v>45165</v>
      </c>
      <c r="B21" s="9" t="s">
        <v>72</v>
      </c>
      <c r="C21" s="7"/>
      <c r="D21" s="7"/>
      <c r="E21" s="7">
        <v>80000</v>
      </c>
      <c r="F21" s="8">
        <f t="shared" si="0"/>
        <v>28391632</v>
      </c>
      <c r="G21" s="12"/>
    </row>
    <row r="22" spans="1:7" ht="15.75" x14ac:dyDescent="0.25">
      <c r="A22" s="6">
        <v>45165</v>
      </c>
      <c r="B22" s="9" t="s">
        <v>11</v>
      </c>
      <c r="C22" s="7"/>
      <c r="D22" s="7"/>
      <c r="E22" s="7">
        <v>200000</v>
      </c>
      <c r="F22" s="8">
        <f t="shared" si="0"/>
        <v>28191632</v>
      </c>
      <c r="G22" s="12"/>
    </row>
    <row r="23" spans="1:7" ht="15.75" x14ac:dyDescent="0.25">
      <c r="A23" s="6">
        <v>45165</v>
      </c>
      <c r="B23" s="9" t="s">
        <v>195</v>
      </c>
      <c r="C23" s="7"/>
      <c r="D23" s="7"/>
      <c r="E23" s="7">
        <v>100000</v>
      </c>
      <c r="F23" s="8">
        <f t="shared" si="0"/>
        <v>28091632</v>
      </c>
      <c r="G23" s="12"/>
    </row>
    <row r="24" spans="1:7" ht="15.75" x14ac:dyDescent="0.25">
      <c r="A24" s="6">
        <v>45165</v>
      </c>
      <c r="B24" s="9" t="s">
        <v>196</v>
      </c>
      <c r="C24" s="7"/>
      <c r="D24" s="7"/>
      <c r="E24" s="7">
        <v>40000</v>
      </c>
      <c r="F24" s="8">
        <f t="shared" si="0"/>
        <v>28051632</v>
      </c>
      <c r="G24" s="12"/>
    </row>
    <row r="25" spans="1:7" ht="15.75" x14ac:dyDescent="0.25">
      <c r="A25" s="28" t="s">
        <v>9</v>
      </c>
      <c r="B25" s="28"/>
      <c r="C25" s="5">
        <f>SUM(C7:C24)</f>
        <v>500000</v>
      </c>
      <c r="D25" s="5">
        <f>SUM(D7:D24)</f>
        <v>500000</v>
      </c>
      <c r="E25" s="5">
        <f>SUM(E7:E24)</f>
        <v>2222000</v>
      </c>
      <c r="F25" s="5">
        <f>F6+C25+D25-E25</f>
        <v>28051632</v>
      </c>
    </row>
    <row r="26" spans="1:7" ht="15.75" x14ac:dyDescent="0.25">
      <c r="A26" s="28" t="s">
        <v>200</v>
      </c>
      <c r="B26" s="28"/>
      <c r="C26" s="29">
        <f>F6+C25+D25-E25</f>
        <v>28051632</v>
      </c>
      <c r="D26" s="29"/>
      <c r="E26" s="29"/>
      <c r="F26" s="29"/>
    </row>
    <row r="27" spans="1:7" ht="16.5" x14ac:dyDescent="0.25">
      <c r="A27" s="3"/>
      <c r="B27" s="3"/>
      <c r="C27" s="3"/>
      <c r="D27" s="3"/>
      <c r="E27" s="3"/>
      <c r="F27" s="3"/>
    </row>
    <row r="28" spans="1:7" ht="16.5" x14ac:dyDescent="0.25">
      <c r="A28" s="3"/>
      <c r="B28" s="3"/>
      <c r="C28" s="3"/>
      <c r="D28" s="3"/>
      <c r="E28" s="3"/>
      <c r="F28" s="3"/>
    </row>
  </sheetData>
  <sortState xmlns:xlrd2="http://schemas.microsoft.com/office/spreadsheetml/2017/richdata2" ref="A7:H24">
    <sortCondition ref="A7"/>
  </sortState>
  <mergeCells count="9">
    <mergeCell ref="A25:B25"/>
    <mergeCell ref="A26:B26"/>
    <mergeCell ref="C26:F26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21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56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201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  <c r="G5" s="12"/>
    </row>
    <row r="6" spans="1:7" ht="15.75" x14ac:dyDescent="0.25">
      <c r="A6" s="4" t="s">
        <v>202</v>
      </c>
      <c r="B6" s="4"/>
      <c r="C6" s="5"/>
      <c r="D6" s="5"/>
      <c r="E6" s="5"/>
      <c r="F6" s="5">
        <f>'T8.2023'!C26</f>
        <v>28051632</v>
      </c>
      <c r="G6" s="12"/>
    </row>
    <row r="7" spans="1:7" ht="15.75" x14ac:dyDescent="0.25">
      <c r="A7" s="6">
        <v>45183</v>
      </c>
      <c r="B7" s="9" t="s">
        <v>204</v>
      </c>
      <c r="C7" s="7"/>
      <c r="D7" s="7">
        <v>200000</v>
      </c>
      <c r="E7" s="7"/>
      <c r="F7" s="8">
        <f t="shared" ref="F7:F16" si="0">F6+C7+D7-E7</f>
        <v>28251632</v>
      </c>
      <c r="G7" s="12"/>
    </row>
    <row r="8" spans="1:7" ht="15.75" x14ac:dyDescent="0.25">
      <c r="A8" s="6">
        <v>45186</v>
      </c>
      <c r="B8" s="9" t="s">
        <v>7</v>
      </c>
      <c r="C8" s="7"/>
      <c r="D8" s="7"/>
      <c r="E8" s="7">
        <v>193000</v>
      </c>
      <c r="F8" s="8">
        <f t="shared" si="0"/>
        <v>28058632</v>
      </c>
      <c r="G8" s="12"/>
    </row>
    <row r="9" spans="1:7" ht="15.75" x14ac:dyDescent="0.25">
      <c r="A9" s="6">
        <v>45186</v>
      </c>
      <c r="B9" s="9" t="s">
        <v>11</v>
      </c>
      <c r="C9" s="7"/>
      <c r="D9" s="7"/>
      <c r="E9" s="7">
        <v>200000</v>
      </c>
      <c r="F9" s="8">
        <f t="shared" si="0"/>
        <v>27858632</v>
      </c>
      <c r="G9" s="12"/>
    </row>
    <row r="10" spans="1:7" ht="15.75" x14ac:dyDescent="0.25">
      <c r="A10" s="6">
        <v>45186</v>
      </c>
      <c r="B10" s="9" t="s">
        <v>13</v>
      </c>
      <c r="C10" s="7"/>
      <c r="D10" s="7"/>
      <c r="E10" s="7">
        <v>180000</v>
      </c>
      <c r="F10" s="8">
        <f t="shared" si="0"/>
        <v>27678632</v>
      </c>
      <c r="G10" s="12"/>
    </row>
    <row r="11" spans="1:7" ht="15.75" x14ac:dyDescent="0.25">
      <c r="A11" s="6">
        <v>45186</v>
      </c>
      <c r="B11" s="9" t="s">
        <v>206</v>
      </c>
      <c r="C11" s="7"/>
      <c r="D11" s="7"/>
      <c r="E11" s="7">
        <v>14000</v>
      </c>
      <c r="F11" s="8">
        <f t="shared" si="0"/>
        <v>27664632</v>
      </c>
      <c r="G11" s="12"/>
    </row>
    <row r="12" spans="1:7" ht="15.75" x14ac:dyDescent="0.25">
      <c r="A12" s="6">
        <v>45186</v>
      </c>
      <c r="B12" s="9" t="s">
        <v>72</v>
      </c>
      <c r="C12" s="7"/>
      <c r="D12" s="7"/>
      <c r="E12" s="7">
        <v>80000</v>
      </c>
      <c r="F12" s="8">
        <f t="shared" si="0"/>
        <v>27584632</v>
      </c>
      <c r="G12" s="12"/>
    </row>
    <row r="13" spans="1:7" ht="15.75" x14ac:dyDescent="0.25">
      <c r="A13" s="6">
        <v>45187</v>
      </c>
      <c r="B13" s="9" t="s">
        <v>205</v>
      </c>
      <c r="C13" s="7">
        <v>500000</v>
      </c>
      <c r="D13" s="7"/>
      <c r="E13" s="7"/>
      <c r="F13" s="8">
        <f t="shared" si="0"/>
        <v>28084632</v>
      </c>
      <c r="G13" s="12"/>
    </row>
    <row r="14" spans="1:7" ht="15.75" x14ac:dyDescent="0.25">
      <c r="A14" s="6">
        <v>45193</v>
      </c>
      <c r="B14" s="9" t="s">
        <v>7</v>
      </c>
      <c r="C14" s="7"/>
      <c r="D14" s="7"/>
      <c r="E14" s="7">
        <v>144000</v>
      </c>
      <c r="F14" s="8">
        <f t="shared" si="0"/>
        <v>27940632</v>
      </c>
      <c r="G14"/>
    </row>
    <row r="15" spans="1:7" ht="15.75" x14ac:dyDescent="0.25">
      <c r="A15" s="6">
        <v>45193</v>
      </c>
      <c r="B15" s="9" t="s">
        <v>11</v>
      </c>
      <c r="C15" s="7"/>
      <c r="D15" s="7"/>
      <c r="E15" s="7">
        <v>200000</v>
      </c>
      <c r="F15" s="8">
        <f t="shared" si="0"/>
        <v>27740632</v>
      </c>
      <c r="G15" s="12"/>
    </row>
    <row r="16" spans="1:7" ht="15.75" x14ac:dyDescent="0.25">
      <c r="A16" s="6">
        <v>45193</v>
      </c>
      <c r="B16" s="9" t="s">
        <v>72</v>
      </c>
      <c r="C16" s="7"/>
      <c r="D16" s="7"/>
      <c r="E16" s="7">
        <v>80000</v>
      </c>
      <c r="F16" s="8">
        <f t="shared" si="0"/>
        <v>27660632</v>
      </c>
      <c r="G16" s="12"/>
    </row>
    <row r="17" spans="1:7" ht="15.75" x14ac:dyDescent="0.25">
      <c r="A17" s="6">
        <v>45193</v>
      </c>
      <c r="B17" s="9" t="s">
        <v>207</v>
      </c>
      <c r="C17" s="7"/>
      <c r="D17" s="7"/>
      <c r="E17" s="7">
        <v>13000</v>
      </c>
      <c r="F17" s="8">
        <f t="shared" ref="F17" si="1">F16+C17+D17-E17</f>
        <v>27647632</v>
      </c>
      <c r="G17" s="12"/>
    </row>
    <row r="18" spans="1:7" ht="15.75" x14ac:dyDescent="0.25">
      <c r="A18" s="28" t="s">
        <v>9</v>
      </c>
      <c r="B18" s="28"/>
      <c r="C18" s="5">
        <f>SUM(C7:C17)</f>
        <v>500000</v>
      </c>
      <c r="D18" s="5">
        <f>SUM(D7:D17)</f>
        <v>200000</v>
      </c>
      <c r="E18" s="5">
        <f>SUM(E7:E17)</f>
        <v>1104000</v>
      </c>
      <c r="F18" s="5">
        <f>F6+C18+D18-E18</f>
        <v>27647632</v>
      </c>
    </row>
    <row r="19" spans="1:7" ht="15.75" x14ac:dyDescent="0.25">
      <c r="A19" s="28" t="s">
        <v>203</v>
      </c>
      <c r="B19" s="28"/>
      <c r="C19" s="29">
        <f>F6+C18+D18-E18</f>
        <v>27647632</v>
      </c>
      <c r="D19" s="29"/>
      <c r="E19" s="29"/>
      <c r="F19" s="29"/>
    </row>
    <row r="20" spans="1:7" ht="16.5" x14ac:dyDescent="0.25">
      <c r="A20" s="3"/>
      <c r="B20" s="3"/>
      <c r="C20" s="3"/>
      <c r="D20" s="3"/>
      <c r="E20" s="3"/>
      <c r="F20" s="3"/>
    </row>
    <row r="21" spans="1:7" ht="16.5" x14ac:dyDescent="0.25">
      <c r="A21" s="3"/>
      <c r="B21" s="3"/>
      <c r="C21" s="3"/>
      <c r="D21" s="3"/>
      <c r="E21" s="3"/>
      <c r="F21" s="3"/>
    </row>
  </sheetData>
  <sortState xmlns:xlrd2="http://schemas.microsoft.com/office/spreadsheetml/2017/richdata2" ref="A7:G16">
    <sortCondition ref="A7"/>
  </sortState>
  <mergeCells count="9">
    <mergeCell ref="A18:B18"/>
    <mergeCell ref="A19:B19"/>
    <mergeCell ref="C19:F19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5F073-8706-450E-82EE-93C1D53E29B7}">
  <dimension ref="A2:G56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208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  <c r="G5" s="12"/>
    </row>
    <row r="6" spans="1:7" ht="15.75" x14ac:dyDescent="0.25">
      <c r="A6" s="4" t="s">
        <v>209</v>
      </c>
      <c r="B6" s="4"/>
      <c r="C6" s="5"/>
      <c r="D6" s="5"/>
      <c r="E6" s="5"/>
      <c r="F6" s="5">
        <f>'T9.2023'!C19</f>
        <v>27647632</v>
      </c>
      <c r="G6" s="12"/>
    </row>
    <row r="7" spans="1:7" ht="15.75" x14ac:dyDescent="0.25">
      <c r="A7" s="6">
        <v>45200</v>
      </c>
      <c r="B7" s="9" t="s">
        <v>7</v>
      </c>
      <c r="C7" s="7"/>
      <c r="D7" s="7"/>
      <c r="E7" s="7">
        <v>144000</v>
      </c>
      <c r="F7" s="8">
        <f t="shared" ref="F7:F38" si="0">F6+C7+D7-E7</f>
        <v>27503632</v>
      </c>
      <c r="G7" s="22"/>
    </row>
    <row r="8" spans="1:7" ht="15.75" x14ac:dyDescent="0.25">
      <c r="A8" s="6">
        <v>45200</v>
      </c>
      <c r="B8" s="9" t="s">
        <v>11</v>
      </c>
      <c r="C8" s="7"/>
      <c r="D8" s="7"/>
      <c r="E8" s="7">
        <v>200000</v>
      </c>
      <c r="F8" s="8">
        <f t="shared" si="0"/>
        <v>27303632</v>
      </c>
      <c r="G8" s="22"/>
    </row>
    <row r="9" spans="1:7" ht="15.75" x14ac:dyDescent="0.25">
      <c r="A9" s="6">
        <v>45200</v>
      </c>
      <c r="B9" s="9" t="s">
        <v>211</v>
      </c>
      <c r="C9" s="7"/>
      <c r="D9" s="7"/>
      <c r="E9" s="7">
        <v>55000</v>
      </c>
      <c r="F9" s="8">
        <f t="shared" si="0"/>
        <v>27248632</v>
      </c>
      <c r="G9" s="22"/>
    </row>
    <row r="10" spans="1:7" ht="15.75" x14ac:dyDescent="0.25">
      <c r="A10" s="6">
        <v>45200</v>
      </c>
      <c r="B10" s="9" t="s">
        <v>212</v>
      </c>
      <c r="C10" s="7"/>
      <c r="D10" s="7"/>
      <c r="E10" s="7">
        <v>55000</v>
      </c>
      <c r="F10" s="8">
        <f t="shared" si="0"/>
        <v>27193632</v>
      </c>
      <c r="G10" s="22"/>
    </row>
    <row r="11" spans="1:7" ht="15.75" x14ac:dyDescent="0.25">
      <c r="A11" s="6">
        <v>45200</v>
      </c>
      <c r="B11" s="9" t="s">
        <v>191</v>
      </c>
      <c r="C11" s="7"/>
      <c r="D11" s="7"/>
      <c r="E11" s="7">
        <v>40000</v>
      </c>
      <c r="F11" s="8">
        <f t="shared" si="0"/>
        <v>27153632</v>
      </c>
      <c r="G11" s="22"/>
    </row>
    <row r="12" spans="1:7" ht="15.75" x14ac:dyDescent="0.25">
      <c r="A12" s="6">
        <v>45200</v>
      </c>
      <c r="B12" s="9" t="s">
        <v>145</v>
      </c>
      <c r="C12" s="7"/>
      <c r="D12" s="7"/>
      <c r="E12" s="7">
        <v>8000</v>
      </c>
      <c r="F12" s="8">
        <f t="shared" si="0"/>
        <v>27145632</v>
      </c>
      <c r="G12" s="22"/>
    </row>
    <row r="13" spans="1:7" ht="15.75" x14ac:dyDescent="0.25">
      <c r="A13" s="6">
        <v>45200</v>
      </c>
      <c r="B13" s="9" t="s">
        <v>8</v>
      </c>
      <c r="C13" s="7"/>
      <c r="D13" s="7"/>
      <c r="E13" s="7">
        <v>10000</v>
      </c>
      <c r="F13" s="8">
        <f t="shared" si="0"/>
        <v>27135632</v>
      </c>
      <c r="G13" s="22"/>
    </row>
    <row r="14" spans="1:7" ht="15.75" x14ac:dyDescent="0.25">
      <c r="A14" s="6">
        <v>45200</v>
      </c>
      <c r="B14" s="9" t="s">
        <v>72</v>
      </c>
      <c r="C14" s="7"/>
      <c r="D14" s="7"/>
      <c r="E14" s="7">
        <v>80000</v>
      </c>
      <c r="F14" s="8">
        <f t="shared" si="0"/>
        <v>27055632</v>
      </c>
      <c r="G14" s="22"/>
    </row>
    <row r="15" spans="1:7" ht="15.75" x14ac:dyDescent="0.25">
      <c r="A15" s="6">
        <v>45207</v>
      </c>
      <c r="B15" s="9" t="s">
        <v>7</v>
      </c>
      <c r="C15" s="7"/>
      <c r="D15" s="7"/>
      <c r="E15" s="7">
        <v>170000</v>
      </c>
      <c r="F15" s="8">
        <f t="shared" si="0"/>
        <v>26885632</v>
      </c>
      <c r="G15" s="22"/>
    </row>
    <row r="16" spans="1:7" ht="15.75" x14ac:dyDescent="0.25">
      <c r="A16" s="6">
        <v>45207</v>
      </c>
      <c r="B16" s="9" t="s">
        <v>11</v>
      </c>
      <c r="C16" s="7"/>
      <c r="D16" s="7"/>
      <c r="E16" s="7">
        <v>200000</v>
      </c>
      <c r="F16" s="8">
        <f t="shared" si="0"/>
        <v>26685632</v>
      </c>
      <c r="G16" s="22"/>
    </row>
    <row r="17" spans="1:7" ht="15.75" x14ac:dyDescent="0.25">
      <c r="A17" s="6">
        <v>45207</v>
      </c>
      <c r="B17" s="9" t="s">
        <v>213</v>
      </c>
      <c r="C17" s="7"/>
      <c r="D17" s="7"/>
      <c r="E17" s="7">
        <v>15000</v>
      </c>
      <c r="F17" s="8">
        <f t="shared" si="0"/>
        <v>26670632</v>
      </c>
      <c r="G17"/>
    </row>
    <row r="18" spans="1:7" ht="15.75" x14ac:dyDescent="0.25">
      <c r="A18" s="6">
        <v>45207</v>
      </c>
      <c r="B18" s="9" t="s">
        <v>214</v>
      </c>
      <c r="C18" s="7"/>
      <c r="D18" s="7"/>
      <c r="E18" s="7">
        <v>10000</v>
      </c>
      <c r="F18" s="8">
        <f t="shared" si="0"/>
        <v>26660632</v>
      </c>
      <c r="G18" s="22"/>
    </row>
    <row r="19" spans="1:7" ht="15.75" x14ac:dyDescent="0.25">
      <c r="A19" s="6">
        <v>45207</v>
      </c>
      <c r="B19" s="9" t="s">
        <v>72</v>
      </c>
      <c r="C19" s="7"/>
      <c r="D19" s="7"/>
      <c r="E19" s="7">
        <v>80000</v>
      </c>
      <c r="F19" s="8">
        <f t="shared" si="0"/>
        <v>26580632</v>
      </c>
      <c r="G19" s="22"/>
    </row>
    <row r="20" spans="1:7" ht="15.75" x14ac:dyDescent="0.25">
      <c r="A20" s="6">
        <v>45214</v>
      </c>
      <c r="B20" s="9" t="s">
        <v>187</v>
      </c>
      <c r="C20" s="7"/>
      <c r="D20" s="7"/>
      <c r="E20" s="7">
        <v>355000</v>
      </c>
      <c r="F20" s="8">
        <f t="shared" si="0"/>
        <v>26225632</v>
      </c>
      <c r="G20" s="22"/>
    </row>
    <row r="21" spans="1:7" ht="15.75" x14ac:dyDescent="0.25">
      <c r="A21" s="6">
        <v>45214</v>
      </c>
      <c r="B21" s="9" t="s">
        <v>7</v>
      </c>
      <c r="C21" s="7"/>
      <c r="D21" s="7"/>
      <c r="E21" s="7">
        <v>165000</v>
      </c>
      <c r="F21" s="8">
        <f t="shared" si="0"/>
        <v>26060632</v>
      </c>
      <c r="G21" s="22"/>
    </row>
    <row r="22" spans="1:7" ht="15.75" x14ac:dyDescent="0.25">
      <c r="A22" s="6">
        <v>45214</v>
      </c>
      <c r="B22" s="9" t="s">
        <v>11</v>
      </c>
      <c r="C22" s="7"/>
      <c r="D22" s="7"/>
      <c r="E22" s="7">
        <v>200000</v>
      </c>
      <c r="F22" s="8">
        <f t="shared" si="0"/>
        <v>25860632</v>
      </c>
      <c r="G22" s="22"/>
    </row>
    <row r="23" spans="1:7" ht="15.75" x14ac:dyDescent="0.25">
      <c r="A23" s="6">
        <v>45214</v>
      </c>
      <c r="B23" s="9" t="s">
        <v>72</v>
      </c>
      <c r="C23" s="7"/>
      <c r="D23" s="7"/>
      <c r="E23" s="7">
        <v>80000</v>
      </c>
      <c r="F23" s="8">
        <f t="shared" si="0"/>
        <v>25780632</v>
      </c>
      <c r="G23" s="22"/>
    </row>
    <row r="24" spans="1:7" ht="15.75" x14ac:dyDescent="0.25">
      <c r="A24" s="6">
        <v>45216</v>
      </c>
      <c r="B24" s="9" t="s">
        <v>216</v>
      </c>
      <c r="C24" s="7"/>
      <c r="D24" s="7">
        <v>500000</v>
      </c>
      <c r="E24" s="7"/>
      <c r="F24" s="8">
        <f t="shared" si="0"/>
        <v>26280632</v>
      </c>
      <c r="G24" s="22"/>
    </row>
    <row r="25" spans="1:7" ht="15.75" x14ac:dyDescent="0.25">
      <c r="A25" s="6">
        <v>45221</v>
      </c>
      <c r="B25" s="9" t="s">
        <v>11</v>
      </c>
      <c r="C25" s="7"/>
      <c r="D25" s="7"/>
      <c r="E25" s="7">
        <v>200000</v>
      </c>
      <c r="F25" s="8">
        <f t="shared" si="0"/>
        <v>26080632</v>
      </c>
      <c r="G25" s="22"/>
    </row>
    <row r="26" spans="1:7" ht="15.75" x14ac:dyDescent="0.25">
      <c r="A26" s="6">
        <v>45221</v>
      </c>
      <c r="B26" s="9" t="s">
        <v>7</v>
      </c>
      <c r="C26" s="7"/>
      <c r="D26" s="7"/>
      <c r="E26" s="7">
        <v>194000</v>
      </c>
      <c r="F26" s="8">
        <f t="shared" si="0"/>
        <v>25886632</v>
      </c>
      <c r="G26"/>
    </row>
    <row r="27" spans="1:7" ht="15.75" x14ac:dyDescent="0.25">
      <c r="A27" s="6">
        <v>45221</v>
      </c>
      <c r="B27" s="9" t="s">
        <v>215</v>
      </c>
      <c r="C27" s="7"/>
      <c r="D27" s="7"/>
      <c r="E27" s="7">
        <v>15000</v>
      </c>
      <c r="F27" s="8">
        <f t="shared" si="0"/>
        <v>25871632</v>
      </c>
      <c r="G27" s="22"/>
    </row>
    <row r="28" spans="1:7" ht="15.75" x14ac:dyDescent="0.25">
      <c r="A28" s="6">
        <v>45221</v>
      </c>
      <c r="B28" s="9" t="s">
        <v>191</v>
      </c>
      <c r="C28" s="7"/>
      <c r="D28" s="7"/>
      <c r="E28" s="7">
        <v>29000</v>
      </c>
      <c r="F28" s="8">
        <f t="shared" si="0"/>
        <v>25842632</v>
      </c>
      <c r="G28" s="22"/>
    </row>
    <row r="29" spans="1:7" ht="15.75" x14ac:dyDescent="0.25">
      <c r="A29" s="6">
        <v>45221</v>
      </c>
      <c r="B29" s="9" t="s">
        <v>211</v>
      </c>
      <c r="C29" s="7"/>
      <c r="D29" s="7"/>
      <c r="E29" s="7">
        <v>36000</v>
      </c>
      <c r="F29" s="8">
        <f t="shared" si="0"/>
        <v>25806632</v>
      </c>
      <c r="G29" s="22"/>
    </row>
    <row r="30" spans="1:7" ht="15.75" x14ac:dyDescent="0.25">
      <c r="A30" s="6">
        <v>45221</v>
      </c>
      <c r="B30" s="9" t="s">
        <v>8</v>
      </c>
      <c r="C30" s="7"/>
      <c r="D30" s="7"/>
      <c r="E30" s="7">
        <v>5000</v>
      </c>
      <c r="F30" s="8">
        <f t="shared" si="0"/>
        <v>25801632</v>
      </c>
      <c r="G30" s="22"/>
    </row>
    <row r="31" spans="1:7" ht="15.75" x14ac:dyDescent="0.25">
      <c r="A31" s="6">
        <v>45221</v>
      </c>
      <c r="B31" s="9" t="s">
        <v>212</v>
      </c>
      <c r="C31" s="7"/>
      <c r="D31" s="7"/>
      <c r="E31" s="7">
        <v>27000</v>
      </c>
      <c r="F31" s="8">
        <f t="shared" si="0"/>
        <v>25774632</v>
      </c>
      <c r="G31" s="22"/>
    </row>
    <row r="32" spans="1:7" ht="15.75" x14ac:dyDescent="0.25">
      <c r="A32" s="6">
        <v>45221</v>
      </c>
      <c r="B32" s="9" t="s">
        <v>72</v>
      </c>
      <c r="C32" s="7"/>
      <c r="D32" s="7"/>
      <c r="E32" s="7">
        <v>80000</v>
      </c>
      <c r="F32" s="8">
        <f t="shared" si="0"/>
        <v>25694632</v>
      </c>
      <c r="G32" s="22"/>
    </row>
    <row r="33" spans="1:7" ht="15.75" x14ac:dyDescent="0.25">
      <c r="A33" s="6">
        <v>45222</v>
      </c>
      <c r="B33" s="9" t="s">
        <v>217</v>
      </c>
      <c r="C33" s="7">
        <v>500000</v>
      </c>
      <c r="D33" s="7"/>
      <c r="E33" s="7"/>
      <c r="F33" s="8">
        <f t="shared" si="0"/>
        <v>26194632</v>
      </c>
      <c r="G33" s="22"/>
    </row>
    <row r="34" spans="1:7" ht="15.75" x14ac:dyDescent="0.25">
      <c r="A34" s="6">
        <v>45228</v>
      </c>
      <c r="B34" s="9" t="s">
        <v>11</v>
      </c>
      <c r="C34" s="7"/>
      <c r="D34" s="7"/>
      <c r="E34" s="7">
        <v>200000</v>
      </c>
      <c r="F34" s="8">
        <f t="shared" si="0"/>
        <v>25994632</v>
      </c>
      <c r="G34"/>
    </row>
    <row r="35" spans="1:7" ht="15.75" x14ac:dyDescent="0.25">
      <c r="A35" s="6">
        <v>45228</v>
      </c>
      <c r="B35" s="9" t="s">
        <v>7</v>
      </c>
      <c r="C35" s="7"/>
      <c r="D35" s="7"/>
      <c r="E35" s="7">
        <v>202000</v>
      </c>
      <c r="F35" s="8">
        <f t="shared" si="0"/>
        <v>25792632</v>
      </c>
      <c r="G35" s="22"/>
    </row>
    <row r="36" spans="1:7" ht="15.75" x14ac:dyDescent="0.25">
      <c r="A36" s="6">
        <v>45228</v>
      </c>
      <c r="B36" s="9" t="s">
        <v>13</v>
      </c>
      <c r="C36" s="7"/>
      <c r="D36" s="7"/>
      <c r="E36" s="7">
        <v>180000</v>
      </c>
      <c r="F36" s="8">
        <f t="shared" si="0"/>
        <v>25612632</v>
      </c>
      <c r="G36" s="22"/>
    </row>
    <row r="37" spans="1:7" ht="15.75" x14ac:dyDescent="0.25">
      <c r="A37" s="6">
        <v>45228</v>
      </c>
      <c r="B37" s="9" t="s">
        <v>8</v>
      </c>
      <c r="C37" s="7"/>
      <c r="D37" s="7"/>
      <c r="E37" s="7">
        <v>10000</v>
      </c>
      <c r="F37" s="8">
        <f t="shared" si="0"/>
        <v>25602632</v>
      </c>
      <c r="G37" s="22"/>
    </row>
    <row r="38" spans="1:7" ht="15.75" x14ac:dyDescent="0.25">
      <c r="A38" s="6">
        <v>45228</v>
      </c>
      <c r="B38" s="9" t="s">
        <v>72</v>
      </c>
      <c r="C38" s="7"/>
      <c r="D38" s="7"/>
      <c r="E38" s="7">
        <v>80000</v>
      </c>
      <c r="F38" s="8">
        <f t="shared" si="0"/>
        <v>25522632</v>
      </c>
      <c r="G38" s="22"/>
    </row>
    <row r="39" spans="1:7" ht="15.75" x14ac:dyDescent="0.25">
      <c r="A39" s="28" t="s">
        <v>9</v>
      </c>
      <c r="B39" s="28"/>
      <c r="C39" s="5">
        <f>SUM(C7:C38)</f>
        <v>500000</v>
      </c>
      <c r="D39" s="5">
        <f>SUM(D7:D38)</f>
        <v>500000</v>
      </c>
      <c r="E39" s="5">
        <f>SUM(E7:E38)</f>
        <v>3125000</v>
      </c>
      <c r="F39" s="5">
        <f>F6+C39+D39-E39</f>
        <v>25522632</v>
      </c>
    </row>
    <row r="40" spans="1:7" ht="15.75" x14ac:dyDescent="0.25">
      <c r="A40" s="28" t="s">
        <v>210</v>
      </c>
      <c r="B40" s="28"/>
      <c r="C40" s="29">
        <f>F6+C39+D39-E39</f>
        <v>25522632</v>
      </c>
      <c r="D40" s="29"/>
      <c r="E40" s="29"/>
      <c r="F40" s="29"/>
    </row>
    <row r="41" spans="1:7" ht="16.5" x14ac:dyDescent="0.25">
      <c r="A41" s="3"/>
      <c r="B41" s="3"/>
      <c r="C41" s="3"/>
      <c r="D41" s="3"/>
      <c r="E41" s="3"/>
      <c r="F41" s="3"/>
    </row>
    <row r="42" spans="1:7" ht="16.5" x14ac:dyDescent="0.25">
      <c r="A42" s="3"/>
      <c r="B42" s="3"/>
      <c r="C42" s="3"/>
      <c r="D42" s="3"/>
      <c r="E42" s="3"/>
      <c r="F42" s="3"/>
    </row>
    <row r="44" spans="1:7" ht="15.75" x14ac:dyDescent="0.25">
      <c r="A44" s="24" t="s">
        <v>222</v>
      </c>
      <c r="B44" s="24" t="s">
        <v>230</v>
      </c>
      <c r="C44" s="23">
        <v>2260000</v>
      </c>
    </row>
    <row r="45" spans="1:7" ht="15.75" x14ac:dyDescent="0.25">
      <c r="A45" s="6">
        <v>45074</v>
      </c>
      <c r="B45" s="9" t="s">
        <v>169</v>
      </c>
      <c r="C45" s="23">
        <v>210000</v>
      </c>
    </row>
    <row r="46" spans="1:7" ht="15.75" x14ac:dyDescent="0.25">
      <c r="A46" s="6">
        <v>45074</v>
      </c>
      <c r="B46" s="9" t="s">
        <v>168</v>
      </c>
      <c r="C46" s="23">
        <v>350000</v>
      </c>
    </row>
    <row r="47" spans="1:7" ht="15.75" x14ac:dyDescent="0.25">
      <c r="A47" s="6">
        <v>45074</v>
      </c>
      <c r="B47" s="9" t="s">
        <v>53</v>
      </c>
      <c r="C47" s="23">
        <v>650000</v>
      </c>
    </row>
    <row r="48" spans="1:7" ht="15.75" x14ac:dyDescent="0.25">
      <c r="A48" s="6"/>
      <c r="B48" s="9" t="s">
        <v>223</v>
      </c>
      <c r="C48" s="23">
        <v>170000</v>
      </c>
    </row>
    <row r="49" spans="1:3" ht="15.75" x14ac:dyDescent="0.25">
      <c r="A49" s="6"/>
      <c r="B49" s="9" t="s">
        <v>224</v>
      </c>
      <c r="C49" s="23">
        <v>100000</v>
      </c>
    </row>
    <row r="50" spans="1:3" ht="15.75" x14ac:dyDescent="0.25">
      <c r="A50" s="6"/>
      <c r="B50" s="9" t="s">
        <v>225</v>
      </c>
      <c r="C50" s="23">
        <v>30000</v>
      </c>
    </row>
    <row r="51" spans="1:3" ht="15.75" x14ac:dyDescent="0.25">
      <c r="A51" s="6"/>
      <c r="B51" s="9" t="s">
        <v>226</v>
      </c>
      <c r="C51" s="23">
        <v>15000</v>
      </c>
    </row>
    <row r="52" spans="1:3" ht="15.75" x14ac:dyDescent="0.25">
      <c r="A52" s="6"/>
      <c r="B52" s="9" t="s">
        <v>227</v>
      </c>
      <c r="C52" s="23">
        <v>120000</v>
      </c>
    </row>
    <row r="53" spans="1:3" ht="15.75" x14ac:dyDescent="0.25">
      <c r="A53" s="6"/>
      <c r="B53" s="9" t="s">
        <v>228</v>
      </c>
      <c r="C53" s="23">
        <v>35000</v>
      </c>
    </row>
    <row r="54" spans="1:3" ht="15.75" x14ac:dyDescent="0.25">
      <c r="A54" s="6"/>
      <c r="B54" s="9" t="s">
        <v>229</v>
      </c>
      <c r="C54" s="23">
        <v>65000</v>
      </c>
    </row>
    <row r="55" spans="1:3" x14ac:dyDescent="0.25">
      <c r="C55" s="17">
        <f>SUM(C45:C54)</f>
        <v>1745000</v>
      </c>
    </row>
    <row r="56" spans="1:3" x14ac:dyDescent="0.25">
      <c r="B56" s="24" t="s">
        <v>231</v>
      </c>
      <c r="C56" s="25">
        <f>C44-C55</f>
        <v>515000</v>
      </c>
    </row>
  </sheetData>
  <mergeCells count="9">
    <mergeCell ref="A39:B39"/>
    <mergeCell ref="A40:B40"/>
    <mergeCell ref="C40:F40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B9F45-3C74-4D73-BDF1-AABBAF2D47E9}">
  <dimension ref="A2:G32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218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  <c r="G5" s="12"/>
    </row>
    <row r="6" spans="1:7" ht="15.75" x14ac:dyDescent="0.25">
      <c r="A6" s="4" t="s">
        <v>219</v>
      </c>
      <c r="B6" s="4"/>
      <c r="C6" s="5"/>
      <c r="D6" s="5"/>
      <c r="E6" s="5"/>
      <c r="F6" s="5">
        <f>'T10.2023'!C40</f>
        <v>25522632</v>
      </c>
      <c r="G6" s="22"/>
    </row>
    <row r="7" spans="1:7" ht="15.75" x14ac:dyDescent="0.25">
      <c r="A7" s="6">
        <v>45231</v>
      </c>
      <c r="B7" s="9" t="s">
        <v>216</v>
      </c>
      <c r="C7" s="7"/>
      <c r="D7" s="7">
        <v>500000</v>
      </c>
      <c r="E7" s="7"/>
      <c r="F7" s="8">
        <f t="shared" ref="F7:F25" si="0">F6+C7+D7-E7</f>
        <v>26022632</v>
      </c>
      <c r="G7" s="22"/>
    </row>
    <row r="8" spans="1:7" ht="15.75" x14ac:dyDescent="0.25">
      <c r="A8" s="6">
        <v>45235</v>
      </c>
      <c r="B8" s="9" t="s">
        <v>11</v>
      </c>
      <c r="C8" s="7"/>
      <c r="D8" s="7"/>
      <c r="E8" s="7">
        <v>200000</v>
      </c>
      <c r="F8" s="8">
        <f t="shared" si="0"/>
        <v>25822632</v>
      </c>
      <c r="G8" s="22"/>
    </row>
    <row r="9" spans="1:7" ht="15.75" x14ac:dyDescent="0.25">
      <c r="A9" s="6">
        <v>45235</v>
      </c>
      <c r="B9" s="9" t="s">
        <v>7</v>
      </c>
      <c r="C9" s="7"/>
      <c r="D9" s="7"/>
      <c r="E9" s="7">
        <v>197000</v>
      </c>
      <c r="F9" s="8">
        <f t="shared" si="0"/>
        <v>25625632</v>
      </c>
      <c r="G9" s="22"/>
    </row>
    <row r="10" spans="1:7" ht="15.75" x14ac:dyDescent="0.25">
      <c r="A10" s="6">
        <v>45235</v>
      </c>
      <c r="B10" s="9" t="s">
        <v>207</v>
      </c>
      <c r="C10" s="7"/>
      <c r="D10" s="7"/>
      <c r="E10" s="7">
        <v>18000</v>
      </c>
      <c r="F10" s="8">
        <f t="shared" si="0"/>
        <v>25607632</v>
      </c>
      <c r="G10" s="22"/>
    </row>
    <row r="11" spans="1:7" ht="15.75" x14ac:dyDescent="0.25">
      <c r="A11" s="6">
        <v>45235</v>
      </c>
      <c r="B11" s="9" t="s">
        <v>72</v>
      </c>
      <c r="C11" s="7"/>
      <c r="D11" s="7"/>
      <c r="E11" s="7">
        <v>80000</v>
      </c>
      <c r="F11" s="8">
        <f t="shared" si="0"/>
        <v>25527632</v>
      </c>
      <c r="G11" s="22"/>
    </row>
    <row r="12" spans="1:7" ht="15.75" x14ac:dyDescent="0.25">
      <c r="A12" s="6">
        <v>45241</v>
      </c>
      <c r="B12" s="9" t="s">
        <v>234</v>
      </c>
      <c r="C12" s="7"/>
      <c r="D12" s="7"/>
      <c r="E12" s="7">
        <v>300000</v>
      </c>
      <c r="F12" s="8">
        <f t="shared" si="0"/>
        <v>25227632</v>
      </c>
      <c r="G12"/>
    </row>
    <row r="13" spans="1:7" ht="15.75" x14ac:dyDescent="0.25">
      <c r="A13" s="6">
        <v>45242</v>
      </c>
      <c r="B13" s="9" t="s">
        <v>11</v>
      </c>
      <c r="C13" s="7"/>
      <c r="D13" s="7"/>
      <c r="E13" s="7">
        <v>200000</v>
      </c>
      <c r="F13" s="8">
        <f t="shared" si="0"/>
        <v>25027632</v>
      </c>
      <c r="G13" s="22"/>
    </row>
    <row r="14" spans="1:7" ht="15.75" x14ac:dyDescent="0.25">
      <c r="A14" s="6">
        <v>45242</v>
      </c>
      <c r="B14" s="9" t="s">
        <v>72</v>
      </c>
      <c r="C14" s="7"/>
      <c r="D14" s="7"/>
      <c r="E14" s="7">
        <v>80000</v>
      </c>
      <c r="F14" s="8">
        <f t="shared" si="0"/>
        <v>24947632</v>
      </c>
      <c r="G14" s="22"/>
    </row>
    <row r="15" spans="1:7" ht="15.75" x14ac:dyDescent="0.25">
      <c r="A15" s="6">
        <v>45242</v>
      </c>
      <c r="B15" s="9" t="s">
        <v>232</v>
      </c>
      <c r="C15" s="7"/>
      <c r="D15" s="7"/>
      <c r="E15" s="7">
        <v>201000</v>
      </c>
      <c r="F15" s="8">
        <f t="shared" si="0"/>
        <v>24746632</v>
      </c>
      <c r="G15" s="22"/>
    </row>
    <row r="16" spans="1:7" ht="15.75" x14ac:dyDescent="0.25">
      <c r="A16" s="6">
        <v>45242</v>
      </c>
      <c r="B16" s="9" t="s">
        <v>212</v>
      </c>
      <c r="C16" s="7"/>
      <c r="D16" s="7"/>
      <c r="E16" s="7">
        <v>60000</v>
      </c>
      <c r="F16" s="8">
        <f t="shared" si="0"/>
        <v>24686632</v>
      </c>
      <c r="G16" s="22"/>
    </row>
    <row r="17" spans="1:7" ht="15.75" x14ac:dyDescent="0.25">
      <c r="A17" s="6">
        <v>45242</v>
      </c>
      <c r="B17" s="9" t="s">
        <v>196</v>
      </c>
      <c r="C17" s="7"/>
      <c r="D17" s="7"/>
      <c r="E17" s="7">
        <v>65000</v>
      </c>
      <c r="F17" s="8">
        <f t="shared" si="0"/>
        <v>24621632</v>
      </c>
      <c r="G17" s="22"/>
    </row>
    <row r="18" spans="1:7" ht="15.75" x14ac:dyDescent="0.25">
      <c r="A18" s="6">
        <v>45243</v>
      </c>
      <c r="B18" s="9" t="s">
        <v>220</v>
      </c>
      <c r="C18" s="7">
        <v>500000</v>
      </c>
      <c r="D18" s="7"/>
      <c r="E18" s="7"/>
      <c r="F18" s="8">
        <f t="shared" si="0"/>
        <v>25121632</v>
      </c>
      <c r="G18" s="22"/>
    </row>
    <row r="19" spans="1:7" ht="15.75" x14ac:dyDescent="0.25">
      <c r="A19" s="6">
        <v>45249</v>
      </c>
      <c r="B19" s="9" t="s">
        <v>11</v>
      </c>
      <c r="C19" s="7"/>
      <c r="D19" s="7"/>
      <c r="E19" s="7">
        <v>200000</v>
      </c>
      <c r="F19" s="8">
        <f t="shared" si="0"/>
        <v>24921632</v>
      </c>
      <c r="G19" s="22"/>
    </row>
    <row r="20" spans="1:7" ht="15.75" x14ac:dyDescent="0.25">
      <c r="A20" s="6">
        <v>45249</v>
      </c>
      <c r="B20" s="9" t="s">
        <v>7</v>
      </c>
      <c r="C20" s="7"/>
      <c r="D20" s="7"/>
      <c r="E20" s="7">
        <v>199000</v>
      </c>
      <c r="F20" s="8">
        <f t="shared" si="0"/>
        <v>24722632</v>
      </c>
      <c r="G20"/>
    </row>
    <row r="21" spans="1:7" ht="15.75" x14ac:dyDescent="0.25">
      <c r="A21" s="6">
        <v>45249</v>
      </c>
      <c r="B21" s="9" t="s">
        <v>72</v>
      </c>
      <c r="C21" s="7"/>
      <c r="D21" s="7"/>
      <c r="E21" s="7">
        <v>80000</v>
      </c>
      <c r="F21" s="8">
        <f t="shared" si="0"/>
        <v>24642632</v>
      </c>
      <c r="G21" s="22"/>
    </row>
    <row r="22" spans="1:7" ht="15.75" x14ac:dyDescent="0.25">
      <c r="A22" s="6">
        <v>45249</v>
      </c>
      <c r="B22" s="9" t="s">
        <v>10</v>
      </c>
      <c r="C22" s="7"/>
      <c r="D22" s="7"/>
      <c r="E22" s="7">
        <v>180000</v>
      </c>
      <c r="F22" s="8">
        <f t="shared" si="0"/>
        <v>24462632</v>
      </c>
      <c r="G22" s="22"/>
    </row>
    <row r="23" spans="1:7" ht="15.75" x14ac:dyDescent="0.25">
      <c r="A23" s="6">
        <v>45249</v>
      </c>
      <c r="B23" s="9" t="s">
        <v>191</v>
      </c>
      <c r="C23" s="7"/>
      <c r="D23" s="7"/>
      <c r="E23" s="7">
        <v>28000</v>
      </c>
      <c r="F23" s="8">
        <f t="shared" si="0"/>
        <v>24434632</v>
      </c>
      <c r="G23" s="22"/>
    </row>
    <row r="24" spans="1:7" ht="15.75" x14ac:dyDescent="0.25">
      <c r="A24" s="6">
        <v>45256</v>
      </c>
      <c r="B24" s="9" t="s">
        <v>11</v>
      </c>
      <c r="C24" s="7"/>
      <c r="D24" s="7"/>
      <c r="E24" s="7">
        <v>200000</v>
      </c>
      <c r="F24" s="8">
        <f t="shared" si="0"/>
        <v>24234632</v>
      </c>
      <c r="G24" s="22"/>
    </row>
    <row r="25" spans="1:7" ht="15.75" x14ac:dyDescent="0.25">
      <c r="A25" s="6">
        <v>45256</v>
      </c>
      <c r="B25" s="9" t="s">
        <v>7</v>
      </c>
      <c r="C25" s="7"/>
      <c r="D25" s="7"/>
      <c r="E25" s="7">
        <v>210000</v>
      </c>
      <c r="F25" s="8">
        <f t="shared" si="0"/>
        <v>24024632</v>
      </c>
      <c r="G25" s="22"/>
    </row>
    <row r="26" spans="1:7" ht="15.75" x14ac:dyDescent="0.25">
      <c r="A26" s="6">
        <v>45256</v>
      </c>
      <c r="B26" s="9" t="s">
        <v>72</v>
      </c>
      <c r="C26" s="7"/>
      <c r="D26" s="7"/>
      <c r="E26" s="7">
        <v>80000</v>
      </c>
      <c r="F26" s="8">
        <f t="shared" ref="F26:F28" si="1">F25+C26+D26-E26</f>
        <v>23944632</v>
      </c>
      <c r="G26" s="22"/>
    </row>
    <row r="27" spans="1:7" ht="15.75" x14ac:dyDescent="0.25">
      <c r="A27" s="6">
        <v>45257</v>
      </c>
      <c r="B27" s="9" t="s">
        <v>241</v>
      </c>
      <c r="C27" s="7"/>
      <c r="D27" s="7">
        <v>5000000</v>
      </c>
      <c r="E27" s="7"/>
      <c r="F27" s="8">
        <f t="shared" si="1"/>
        <v>28944632</v>
      </c>
      <c r="G27" s="22"/>
    </row>
    <row r="28" spans="1:7" ht="15.75" x14ac:dyDescent="0.25">
      <c r="A28" s="6"/>
      <c r="B28" s="9" t="s">
        <v>233</v>
      </c>
      <c r="C28" s="7"/>
      <c r="D28" s="7"/>
      <c r="E28" s="7">
        <v>735000</v>
      </c>
      <c r="F28" s="8">
        <f t="shared" si="1"/>
        <v>28209632</v>
      </c>
      <c r="G28" s="22"/>
    </row>
    <row r="29" spans="1:7" ht="15.75" x14ac:dyDescent="0.25">
      <c r="A29" s="28" t="s">
        <v>9</v>
      </c>
      <c r="B29" s="28"/>
      <c r="C29" s="5">
        <f>SUM(C7:C28)</f>
        <v>500000</v>
      </c>
      <c r="D29" s="5">
        <f>SUM(D7:D28)</f>
        <v>5500000</v>
      </c>
      <c r="E29" s="5">
        <f>SUM(E7:E28)</f>
        <v>3313000</v>
      </c>
      <c r="F29" s="5">
        <f>F6+C29+D29-E29</f>
        <v>28209632</v>
      </c>
    </row>
    <row r="30" spans="1:7" ht="15.75" x14ac:dyDescent="0.25">
      <c r="A30" s="28" t="s">
        <v>210</v>
      </c>
      <c r="B30" s="28"/>
      <c r="C30" s="29">
        <f>F6+C29+D29-E29</f>
        <v>28209632</v>
      </c>
      <c r="D30" s="29"/>
      <c r="E30" s="29"/>
      <c r="F30" s="29"/>
    </row>
    <row r="31" spans="1:7" ht="16.5" x14ac:dyDescent="0.25">
      <c r="A31" s="3"/>
      <c r="B31" s="3"/>
      <c r="C31" s="3"/>
      <c r="D31" s="3"/>
      <c r="E31" s="3"/>
      <c r="F31" s="3"/>
    </row>
    <row r="32" spans="1:7" ht="16.5" x14ac:dyDescent="0.25">
      <c r="A32" s="3"/>
      <c r="B32" s="3"/>
      <c r="C32" s="3"/>
      <c r="D32" s="3"/>
      <c r="E32" s="3"/>
      <c r="F32" s="3"/>
    </row>
  </sheetData>
  <sortState xmlns:xlrd2="http://schemas.microsoft.com/office/spreadsheetml/2017/richdata2" ref="A7:G28">
    <sortCondition ref="A7:A28"/>
  </sortState>
  <mergeCells count="9">
    <mergeCell ref="A29:B29"/>
    <mergeCell ref="A30:B30"/>
    <mergeCell ref="C30:F30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52A1D-2B46-4AF1-917C-F5D6B213DE0A}">
  <dimension ref="A2:G34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235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  <c r="G5" s="12"/>
    </row>
    <row r="6" spans="1:7" ht="15.75" x14ac:dyDescent="0.25">
      <c r="A6" s="4" t="s">
        <v>236</v>
      </c>
      <c r="B6" s="4"/>
      <c r="C6" s="5"/>
      <c r="D6" s="5"/>
      <c r="E6" s="5"/>
      <c r="F6" s="5">
        <f>'T11.2023'!C30</f>
        <v>28209632</v>
      </c>
      <c r="G6" s="22"/>
    </row>
    <row r="7" spans="1:7" ht="15.75" x14ac:dyDescent="0.25">
      <c r="A7" s="6">
        <v>45263</v>
      </c>
      <c r="B7" s="9" t="s">
        <v>11</v>
      </c>
      <c r="C7" s="7"/>
      <c r="D7" s="7"/>
      <c r="E7" s="7">
        <v>200000</v>
      </c>
      <c r="F7" s="8">
        <f t="shared" ref="F7:F30" si="0">F6+C7+D7-E7</f>
        <v>28009632</v>
      </c>
      <c r="G7" s="22"/>
    </row>
    <row r="8" spans="1:7" ht="15.75" x14ac:dyDescent="0.25">
      <c r="A8" s="6">
        <v>45263</v>
      </c>
      <c r="B8" s="9" t="s">
        <v>129</v>
      </c>
      <c r="C8" s="7"/>
      <c r="D8" s="7"/>
      <c r="E8" s="7">
        <v>186000</v>
      </c>
      <c r="F8" s="8">
        <f t="shared" si="0"/>
        <v>27823632</v>
      </c>
      <c r="G8" s="22"/>
    </row>
    <row r="9" spans="1:7" ht="15.75" x14ac:dyDescent="0.25">
      <c r="A9" s="6">
        <v>45263</v>
      </c>
      <c r="B9" s="9" t="s">
        <v>72</v>
      </c>
      <c r="C9" s="7"/>
      <c r="D9" s="7"/>
      <c r="E9" s="7">
        <v>80000</v>
      </c>
      <c r="F9" s="8">
        <f t="shared" si="0"/>
        <v>27743632</v>
      </c>
      <c r="G9" s="22"/>
    </row>
    <row r="10" spans="1:7" ht="15.75" x14ac:dyDescent="0.25">
      <c r="A10" s="6">
        <v>45263</v>
      </c>
      <c r="B10" s="9" t="s">
        <v>13</v>
      </c>
      <c r="C10" s="7"/>
      <c r="D10" s="7"/>
      <c r="E10" s="7">
        <v>190000</v>
      </c>
      <c r="F10" s="8">
        <f t="shared" si="0"/>
        <v>27553632</v>
      </c>
      <c r="G10" s="22"/>
    </row>
    <row r="11" spans="1:7" ht="15.75" x14ac:dyDescent="0.25">
      <c r="A11" s="6">
        <v>45263</v>
      </c>
      <c r="B11" s="9" t="s">
        <v>238</v>
      </c>
      <c r="C11" s="7"/>
      <c r="D11" s="7"/>
      <c r="E11" s="7">
        <v>14000</v>
      </c>
      <c r="F11" s="8">
        <f t="shared" si="0"/>
        <v>27539632</v>
      </c>
      <c r="G11" s="22"/>
    </row>
    <row r="12" spans="1:7" ht="15.75" x14ac:dyDescent="0.25">
      <c r="A12" s="6">
        <v>45264</v>
      </c>
      <c r="B12" s="9" t="s">
        <v>242</v>
      </c>
      <c r="C12" s="7"/>
      <c r="D12" s="7">
        <v>500000</v>
      </c>
      <c r="E12" s="7"/>
      <c r="F12" s="8">
        <f t="shared" si="0"/>
        <v>28039632</v>
      </c>
      <c r="G12" s="22"/>
    </row>
    <row r="13" spans="1:7" ht="15.75" x14ac:dyDescent="0.25">
      <c r="A13" s="6">
        <v>45270</v>
      </c>
      <c r="B13" s="9" t="s">
        <v>11</v>
      </c>
      <c r="C13" s="7"/>
      <c r="D13" s="7"/>
      <c r="E13" s="7">
        <v>200000</v>
      </c>
      <c r="F13" s="8">
        <f t="shared" si="0"/>
        <v>27839632</v>
      </c>
      <c r="G13" s="22"/>
    </row>
    <row r="14" spans="1:7" ht="15.75" x14ac:dyDescent="0.25">
      <c r="A14" s="6">
        <v>45270</v>
      </c>
      <c r="B14" s="9" t="s">
        <v>129</v>
      </c>
      <c r="C14" s="7"/>
      <c r="D14" s="7"/>
      <c r="E14" s="7">
        <v>198000</v>
      </c>
      <c r="F14" s="8">
        <f t="shared" si="0"/>
        <v>27641632</v>
      </c>
      <c r="G14"/>
    </row>
    <row r="15" spans="1:7" ht="15.75" x14ac:dyDescent="0.25">
      <c r="A15" s="6">
        <v>45270</v>
      </c>
      <c r="B15" s="9" t="s">
        <v>72</v>
      </c>
      <c r="C15" s="7"/>
      <c r="D15" s="7"/>
      <c r="E15" s="7">
        <v>80000</v>
      </c>
      <c r="F15" s="8">
        <f t="shared" si="0"/>
        <v>27561632</v>
      </c>
      <c r="G15" s="22"/>
    </row>
    <row r="16" spans="1:7" ht="15.75" x14ac:dyDescent="0.25">
      <c r="A16" s="6">
        <v>45270</v>
      </c>
      <c r="B16" s="9" t="s">
        <v>239</v>
      </c>
      <c r="C16" s="7"/>
      <c r="D16" s="7"/>
      <c r="E16" s="7">
        <v>60000</v>
      </c>
      <c r="F16" s="8">
        <f t="shared" si="0"/>
        <v>27501632</v>
      </c>
      <c r="G16" s="22"/>
    </row>
    <row r="17" spans="1:7" ht="15.75" x14ac:dyDescent="0.25">
      <c r="A17" s="6">
        <v>45270</v>
      </c>
      <c r="B17" s="9" t="s">
        <v>212</v>
      </c>
      <c r="C17" s="7"/>
      <c r="D17" s="7"/>
      <c r="E17" s="7">
        <v>65000</v>
      </c>
      <c r="F17" s="8">
        <f t="shared" si="0"/>
        <v>27436632</v>
      </c>
      <c r="G17" s="22"/>
    </row>
    <row r="18" spans="1:7" ht="15.75" x14ac:dyDescent="0.25">
      <c r="A18" s="6">
        <v>45277</v>
      </c>
      <c r="B18" s="9" t="s">
        <v>11</v>
      </c>
      <c r="C18" s="7"/>
      <c r="D18" s="7"/>
      <c r="E18" s="7">
        <v>200000</v>
      </c>
      <c r="F18" s="8">
        <f t="shared" si="0"/>
        <v>27236632</v>
      </c>
      <c r="G18" s="22"/>
    </row>
    <row r="19" spans="1:7" ht="15.75" x14ac:dyDescent="0.25">
      <c r="A19" s="6">
        <v>45277</v>
      </c>
      <c r="B19" s="9" t="s">
        <v>7</v>
      </c>
      <c r="C19" s="7"/>
      <c r="D19" s="7"/>
      <c r="E19" s="7">
        <v>196000</v>
      </c>
      <c r="F19" s="8">
        <f t="shared" si="0"/>
        <v>27040632</v>
      </c>
      <c r="G19" s="22"/>
    </row>
    <row r="20" spans="1:7" ht="15.75" x14ac:dyDescent="0.25">
      <c r="A20" s="6">
        <v>45277</v>
      </c>
      <c r="B20" s="9" t="s">
        <v>72</v>
      </c>
      <c r="C20" s="7"/>
      <c r="D20" s="7"/>
      <c r="E20" s="7">
        <v>80000</v>
      </c>
      <c r="F20" s="8">
        <f t="shared" si="0"/>
        <v>26960632</v>
      </c>
      <c r="G20" s="22"/>
    </row>
    <row r="21" spans="1:7" ht="15.75" x14ac:dyDescent="0.25">
      <c r="A21" s="6">
        <v>45278</v>
      </c>
      <c r="B21" s="9" t="s">
        <v>243</v>
      </c>
      <c r="C21" s="7">
        <v>500000</v>
      </c>
      <c r="D21" s="7"/>
      <c r="E21" s="7"/>
      <c r="F21" s="8">
        <f t="shared" si="0"/>
        <v>27460632</v>
      </c>
      <c r="G21" s="22"/>
    </row>
    <row r="22" spans="1:7" ht="15.75" x14ac:dyDescent="0.25">
      <c r="A22" s="6">
        <v>45284</v>
      </c>
      <c r="B22" s="9" t="s">
        <v>11</v>
      </c>
      <c r="C22" s="7"/>
      <c r="D22" s="7"/>
      <c r="E22" s="7">
        <v>200000</v>
      </c>
      <c r="F22" s="8">
        <f t="shared" si="0"/>
        <v>27260632</v>
      </c>
      <c r="G22" s="22"/>
    </row>
    <row r="23" spans="1:7" ht="15.75" x14ac:dyDescent="0.25">
      <c r="A23" s="6">
        <v>45284</v>
      </c>
      <c r="B23" s="9" t="s">
        <v>7</v>
      </c>
      <c r="C23" s="7"/>
      <c r="D23" s="7"/>
      <c r="E23" s="7">
        <v>212000</v>
      </c>
      <c r="F23" s="8">
        <f t="shared" si="0"/>
        <v>27048632</v>
      </c>
      <c r="G23"/>
    </row>
    <row r="24" spans="1:7" ht="15.75" x14ac:dyDescent="0.25">
      <c r="A24" s="6">
        <v>45284</v>
      </c>
      <c r="B24" s="9" t="s">
        <v>187</v>
      </c>
      <c r="C24" s="7"/>
      <c r="D24" s="7"/>
      <c r="E24" s="7">
        <v>340000</v>
      </c>
      <c r="F24" s="8">
        <f t="shared" si="0"/>
        <v>26708632</v>
      </c>
      <c r="G24" s="22"/>
    </row>
    <row r="25" spans="1:7" ht="15.75" x14ac:dyDescent="0.25">
      <c r="A25" s="6">
        <v>45284</v>
      </c>
      <c r="B25" s="9" t="s">
        <v>72</v>
      </c>
      <c r="C25" s="7"/>
      <c r="D25" s="7"/>
      <c r="E25" s="7">
        <v>80000</v>
      </c>
      <c r="F25" s="8">
        <f t="shared" si="0"/>
        <v>26628632</v>
      </c>
      <c r="G25" s="22"/>
    </row>
    <row r="26" spans="1:7" ht="15.75" x14ac:dyDescent="0.25">
      <c r="A26" s="6">
        <v>45291</v>
      </c>
      <c r="B26" s="9" t="s">
        <v>7</v>
      </c>
      <c r="C26" s="7"/>
      <c r="D26" s="7"/>
      <c r="E26" s="7">
        <v>208000</v>
      </c>
      <c r="F26" s="8">
        <f t="shared" si="0"/>
        <v>26420632</v>
      </c>
      <c r="G26" s="22"/>
    </row>
    <row r="27" spans="1:7" ht="15.75" x14ac:dyDescent="0.25">
      <c r="A27" s="6">
        <v>45291</v>
      </c>
      <c r="B27" s="9" t="s">
        <v>11</v>
      </c>
      <c r="C27" s="7"/>
      <c r="D27" s="7"/>
      <c r="E27" s="7">
        <v>200000</v>
      </c>
      <c r="F27" s="8">
        <f t="shared" si="0"/>
        <v>26220632</v>
      </c>
      <c r="G27" s="22"/>
    </row>
    <row r="28" spans="1:7" ht="15.75" x14ac:dyDescent="0.25">
      <c r="A28" s="6">
        <v>45291</v>
      </c>
      <c r="B28" s="9" t="s">
        <v>72</v>
      </c>
      <c r="C28" s="7"/>
      <c r="D28" s="7"/>
      <c r="E28" s="7">
        <v>80000</v>
      </c>
      <c r="F28" s="8">
        <f t="shared" si="0"/>
        <v>26140632</v>
      </c>
      <c r="G28" s="22"/>
    </row>
    <row r="29" spans="1:7" ht="15.75" x14ac:dyDescent="0.25">
      <c r="A29" s="6">
        <v>45291</v>
      </c>
      <c r="B29" s="9" t="s">
        <v>244</v>
      </c>
      <c r="C29" s="7"/>
      <c r="D29" s="7"/>
      <c r="E29" s="23">
        <v>500000</v>
      </c>
      <c r="F29" s="8">
        <f t="shared" si="0"/>
        <v>25640632</v>
      </c>
      <c r="G29"/>
    </row>
    <row r="30" spans="1:7" ht="15.75" x14ac:dyDescent="0.25">
      <c r="A30" s="6">
        <v>45291</v>
      </c>
      <c r="B30" s="9" t="s">
        <v>240</v>
      </c>
      <c r="C30" s="7"/>
      <c r="D30" s="23">
        <v>500000</v>
      </c>
      <c r="E30" s="7"/>
      <c r="F30" s="8">
        <f t="shared" si="0"/>
        <v>26140632</v>
      </c>
      <c r="G30" s="22"/>
    </row>
    <row r="31" spans="1:7" ht="15.75" x14ac:dyDescent="0.25">
      <c r="A31" s="28" t="s">
        <v>9</v>
      </c>
      <c r="B31" s="28"/>
      <c r="C31" s="5">
        <f>SUM(C7:C30)</f>
        <v>500000</v>
      </c>
      <c r="D31" s="5">
        <f>SUM(D7:D30)</f>
        <v>1000000</v>
      </c>
      <c r="E31" s="5">
        <f>SUM(E7:E30)</f>
        <v>3569000</v>
      </c>
      <c r="F31" s="5">
        <f>F6+C31+D31-E31</f>
        <v>26140632</v>
      </c>
    </row>
    <row r="32" spans="1:7" ht="15.75" x14ac:dyDescent="0.25">
      <c r="A32" s="28" t="s">
        <v>237</v>
      </c>
      <c r="B32" s="28"/>
      <c r="C32" s="29">
        <f>F6+C31+D31-E31</f>
        <v>26140632</v>
      </c>
      <c r="D32" s="29"/>
      <c r="E32" s="29"/>
      <c r="F32" s="29"/>
    </row>
    <row r="33" spans="1:6" ht="16.5" x14ac:dyDescent="0.25">
      <c r="A33" s="3"/>
      <c r="B33" s="3"/>
      <c r="C33" s="3"/>
      <c r="D33" s="3"/>
      <c r="E33" s="3"/>
      <c r="F33" s="3"/>
    </row>
    <row r="34" spans="1:6" ht="16.5" x14ac:dyDescent="0.25">
      <c r="A34" s="3"/>
      <c r="B34" s="3"/>
      <c r="C34" s="3"/>
      <c r="D34" s="3"/>
      <c r="E34" s="3"/>
      <c r="F34" s="3"/>
    </row>
  </sheetData>
  <sortState xmlns:xlrd2="http://schemas.microsoft.com/office/spreadsheetml/2017/richdata2" ref="A7:G30">
    <sortCondition ref="A7:A30"/>
  </sortState>
  <mergeCells count="9">
    <mergeCell ref="A31:B31"/>
    <mergeCell ref="A32:B32"/>
    <mergeCell ref="C32:F32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1D9CB-2D5E-4AA5-9636-A6264FE64E61}">
  <dimension ref="A2:G31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245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  <c r="G5" s="12"/>
    </row>
    <row r="6" spans="1:7" ht="15.75" x14ac:dyDescent="0.25">
      <c r="A6" s="4" t="s">
        <v>246</v>
      </c>
      <c r="B6" s="4"/>
      <c r="C6" s="5"/>
      <c r="D6" s="5"/>
      <c r="E6" s="5"/>
      <c r="F6" s="5">
        <f>'T12.2023'!C32</f>
        <v>26140632</v>
      </c>
      <c r="G6" s="22"/>
    </row>
    <row r="7" spans="1:7" ht="15.75" x14ac:dyDescent="0.25">
      <c r="A7" s="6">
        <v>45293</v>
      </c>
      <c r="B7" s="9" t="s">
        <v>242</v>
      </c>
      <c r="C7" s="7"/>
      <c r="D7" s="7">
        <v>500000</v>
      </c>
      <c r="E7" s="7"/>
      <c r="F7" s="8">
        <f>F6+C7+D7-E7</f>
        <v>26640632</v>
      </c>
      <c r="G7" s="22"/>
    </row>
    <row r="8" spans="1:7" ht="15.75" x14ac:dyDescent="0.25">
      <c r="A8" s="6">
        <v>45304</v>
      </c>
      <c r="B8" s="9" t="s">
        <v>198</v>
      </c>
      <c r="C8" s="7"/>
      <c r="D8" s="7">
        <v>1000000</v>
      </c>
      <c r="E8" s="7"/>
      <c r="F8" s="8">
        <f>F7+C8+D8-E8</f>
        <v>27640632</v>
      </c>
      <c r="G8" s="22"/>
    </row>
    <row r="9" spans="1:7" ht="15.75" x14ac:dyDescent="0.25">
      <c r="A9" s="6">
        <v>45306</v>
      </c>
      <c r="B9" s="9" t="s">
        <v>248</v>
      </c>
      <c r="C9" s="7">
        <v>500000</v>
      </c>
      <c r="D9" s="7"/>
      <c r="E9" s="7"/>
      <c r="F9" s="8">
        <f>F8+C9+D9-E9</f>
        <v>28140632</v>
      </c>
      <c r="G9" s="22"/>
    </row>
    <row r="10" spans="1:7" ht="15.75" x14ac:dyDescent="0.25">
      <c r="A10" s="6">
        <v>45298</v>
      </c>
      <c r="B10" s="9" t="s">
        <v>72</v>
      </c>
      <c r="C10" s="7"/>
      <c r="D10" s="7"/>
      <c r="E10" s="7">
        <v>80000</v>
      </c>
      <c r="F10" s="8">
        <f t="shared" ref="F10:F27" si="0">F9+C10+D10-E10</f>
        <v>28060632</v>
      </c>
      <c r="G10" s="22"/>
    </row>
    <row r="11" spans="1:7" ht="15.75" x14ac:dyDescent="0.25">
      <c r="A11" s="6">
        <v>45298</v>
      </c>
      <c r="B11" s="9" t="s">
        <v>13</v>
      </c>
      <c r="C11" s="7"/>
      <c r="D11" s="7"/>
      <c r="E11" s="7">
        <v>180000</v>
      </c>
      <c r="F11" s="8">
        <f t="shared" si="0"/>
        <v>27880632</v>
      </c>
      <c r="G11" s="22"/>
    </row>
    <row r="12" spans="1:7" ht="15.75" x14ac:dyDescent="0.25">
      <c r="A12" s="6">
        <v>45298</v>
      </c>
      <c r="B12" s="9" t="s">
        <v>212</v>
      </c>
      <c r="C12" s="7"/>
      <c r="D12" s="7"/>
      <c r="E12" s="7">
        <v>36000</v>
      </c>
      <c r="F12" s="8">
        <f t="shared" si="0"/>
        <v>27844632</v>
      </c>
      <c r="G12" s="22"/>
    </row>
    <row r="13" spans="1:7" ht="15.75" x14ac:dyDescent="0.25">
      <c r="A13" s="6">
        <v>45298</v>
      </c>
      <c r="B13" s="9" t="s">
        <v>211</v>
      </c>
      <c r="C13" s="7"/>
      <c r="D13" s="7"/>
      <c r="E13" s="7">
        <v>46000</v>
      </c>
      <c r="F13" s="8">
        <f t="shared" si="0"/>
        <v>27798632</v>
      </c>
      <c r="G13" s="22"/>
    </row>
    <row r="14" spans="1:7" ht="15.75" x14ac:dyDescent="0.25">
      <c r="A14" s="6">
        <v>45298</v>
      </c>
      <c r="B14" s="9" t="s">
        <v>7</v>
      </c>
      <c r="C14" s="7"/>
      <c r="D14" s="7"/>
      <c r="E14" s="7">
        <v>201000</v>
      </c>
      <c r="F14" s="8">
        <f t="shared" si="0"/>
        <v>27597632</v>
      </c>
      <c r="G14" s="22"/>
    </row>
    <row r="15" spans="1:7" ht="15.75" x14ac:dyDescent="0.25">
      <c r="A15" s="6">
        <v>45298</v>
      </c>
      <c r="B15" s="9" t="s">
        <v>11</v>
      </c>
      <c r="C15" s="7"/>
      <c r="D15" s="7"/>
      <c r="E15" s="7">
        <v>200000</v>
      </c>
      <c r="F15" s="8">
        <f t="shared" si="0"/>
        <v>27397632</v>
      </c>
      <c r="G15" s="22"/>
    </row>
    <row r="16" spans="1:7" ht="15.75" x14ac:dyDescent="0.25">
      <c r="A16" s="6">
        <v>45305</v>
      </c>
      <c r="B16" s="9" t="s">
        <v>72</v>
      </c>
      <c r="C16" s="7"/>
      <c r="D16" s="7"/>
      <c r="E16" s="7">
        <v>80000</v>
      </c>
      <c r="F16" s="8">
        <f t="shared" si="0"/>
        <v>27317632</v>
      </c>
      <c r="G16" s="22"/>
    </row>
    <row r="17" spans="1:7" ht="15.75" x14ac:dyDescent="0.25">
      <c r="A17" s="6">
        <v>45305</v>
      </c>
      <c r="B17" s="9" t="s">
        <v>7</v>
      </c>
      <c r="C17" s="7"/>
      <c r="D17" s="7"/>
      <c r="E17" s="7">
        <v>238000</v>
      </c>
      <c r="F17" s="8">
        <f t="shared" si="0"/>
        <v>27079632</v>
      </c>
      <c r="G17" s="22"/>
    </row>
    <row r="18" spans="1:7" ht="15.75" x14ac:dyDescent="0.25">
      <c r="A18" s="6">
        <v>45305</v>
      </c>
      <c r="B18" s="9" t="s">
        <v>11</v>
      </c>
      <c r="C18" s="7"/>
      <c r="D18" s="7"/>
      <c r="E18" s="7">
        <v>200000</v>
      </c>
      <c r="F18" s="8">
        <f t="shared" si="0"/>
        <v>26879632</v>
      </c>
      <c r="G18" s="22"/>
    </row>
    <row r="19" spans="1:7" ht="15.75" x14ac:dyDescent="0.25">
      <c r="A19" s="6">
        <v>45312</v>
      </c>
      <c r="B19" s="9" t="s">
        <v>72</v>
      </c>
      <c r="C19" s="7"/>
      <c r="D19" s="7"/>
      <c r="E19" s="7">
        <v>80000</v>
      </c>
      <c r="F19" s="8">
        <f t="shared" si="0"/>
        <v>26799632</v>
      </c>
      <c r="G19" s="22"/>
    </row>
    <row r="20" spans="1:7" ht="15.75" x14ac:dyDescent="0.25">
      <c r="A20" s="6">
        <v>45312</v>
      </c>
      <c r="B20" s="9" t="s">
        <v>7</v>
      </c>
      <c r="C20" s="7"/>
      <c r="D20" s="7"/>
      <c r="E20" s="7">
        <v>205000</v>
      </c>
      <c r="F20" s="8">
        <f t="shared" si="0"/>
        <v>26594632</v>
      </c>
      <c r="G20" s="22"/>
    </row>
    <row r="21" spans="1:7" ht="15.75" x14ac:dyDescent="0.25">
      <c r="A21" s="6">
        <v>45312</v>
      </c>
      <c r="B21" s="9" t="s">
        <v>11</v>
      </c>
      <c r="C21" s="7"/>
      <c r="D21" s="7"/>
      <c r="E21" s="7">
        <v>200000</v>
      </c>
      <c r="F21" s="8">
        <f t="shared" si="0"/>
        <v>26394632</v>
      </c>
      <c r="G21" s="22"/>
    </row>
    <row r="22" spans="1:7" ht="15.75" x14ac:dyDescent="0.25">
      <c r="A22" s="6">
        <v>45319</v>
      </c>
      <c r="B22" s="9" t="s">
        <v>7</v>
      </c>
      <c r="C22" s="7"/>
      <c r="D22" s="7"/>
      <c r="E22" s="7">
        <v>196000</v>
      </c>
      <c r="F22" s="8">
        <f t="shared" si="0"/>
        <v>26198632</v>
      </c>
      <c r="G22" s="22"/>
    </row>
    <row r="23" spans="1:7" ht="15.75" x14ac:dyDescent="0.25">
      <c r="A23" s="6">
        <v>45319</v>
      </c>
      <c r="B23" s="9" t="s">
        <v>11</v>
      </c>
      <c r="C23" s="7"/>
      <c r="D23" s="7"/>
      <c r="E23" s="7">
        <v>200000</v>
      </c>
      <c r="F23" s="8">
        <f t="shared" si="0"/>
        <v>25998632</v>
      </c>
      <c r="G23" s="22"/>
    </row>
    <row r="24" spans="1:7" ht="15.75" x14ac:dyDescent="0.25">
      <c r="A24" s="6">
        <v>45319</v>
      </c>
      <c r="B24" s="9" t="s">
        <v>191</v>
      </c>
      <c r="C24" s="7"/>
      <c r="D24" s="7"/>
      <c r="E24" s="7">
        <v>37000</v>
      </c>
      <c r="F24" s="8">
        <f t="shared" si="0"/>
        <v>25961632</v>
      </c>
      <c r="G24" s="22"/>
    </row>
    <row r="25" spans="1:7" ht="15.75" x14ac:dyDescent="0.25">
      <c r="A25" s="6">
        <v>45319</v>
      </c>
      <c r="B25" s="9" t="s">
        <v>72</v>
      </c>
      <c r="C25" s="7"/>
      <c r="D25" s="7"/>
      <c r="E25" s="7">
        <v>80000</v>
      </c>
      <c r="F25" s="8">
        <f t="shared" si="0"/>
        <v>25881632</v>
      </c>
      <c r="G25" s="22"/>
    </row>
    <row r="26" spans="1:7" ht="15.75" x14ac:dyDescent="0.25">
      <c r="A26" s="6">
        <v>45319</v>
      </c>
      <c r="B26" s="9" t="s">
        <v>10</v>
      </c>
      <c r="C26" s="7"/>
      <c r="D26" s="7"/>
      <c r="E26" s="7">
        <v>180000</v>
      </c>
      <c r="F26" s="8">
        <f t="shared" si="0"/>
        <v>25701632</v>
      </c>
      <c r="G26" s="22"/>
    </row>
    <row r="27" spans="1:7" ht="15.75" x14ac:dyDescent="0.25">
      <c r="A27" s="6">
        <v>45319</v>
      </c>
      <c r="B27" s="9" t="s">
        <v>249</v>
      </c>
      <c r="C27" s="7"/>
      <c r="D27" s="7"/>
      <c r="E27" s="7">
        <v>285000</v>
      </c>
      <c r="F27" s="8">
        <f t="shared" si="0"/>
        <v>25416632</v>
      </c>
      <c r="G27" s="22"/>
    </row>
    <row r="28" spans="1:7" ht="15.75" x14ac:dyDescent="0.25">
      <c r="A28" s="28" t="s">
        <v>9</v>
      </c>
      <c r="B28" s="28"/>
      <c r="C28" s="5">
        <f>SUM(C7:C27)</f>
        <v>500000</v>
      </c>
      <c r="D28" s="5">
        <f>SUM(D7:D27)</f>
        <v>1500000</v>
      </c>
      <c r="E28" s="5">
        <f>SUM(E7:E27)</f>
        <v>2724000</v>
      </c>
      <c r="F28" s="5">
        <f>F6+C28+D28-E28</f>
        <v>25416632</v>
      </c>
    </row>
    <row r="29" spans="1:7" ht="15.75" x14ac:dyDescent="0.25">
      <c r="A29" s="28" t="s">
        <v>247</v>
      </c>
      <c r="B29" s="28"/>
      <c r="C29" s="29">
        <f>F6+C28+D28-E28</f>
        <v>25416632</v>
      </c>
      <c r="D29" s="29"/>
      <c r="E29" s="29"/>
      <c r="F29" s="29"/>
    </row>
    <row r="30" spans="1:7" ht="16.5" x14ac:dyDescent="0.25">
      <c r="A30" s="3"/>
      <c r="B30" s="3"/>
      <c r="C30" s="3"/>
      <c r="D30" s="3"/>
      <c r="E30" s="3"/>
      <c r="F30" s="3"/>
    </row>
    <row r="31" spans="1:7" ht="16.5" x14ac:dyDescent="0.25">
      <c r="A31" s="3"/>
      <c r="B31" s="3"/>
      <c r="C31" s="3"/>
      <c r="D31" s="3"/>
      <c r="E31" s="3"/>
      <c r="F31" s="3"/>
    </row>
  </sheetData>
  <mergeCells count="9">
    <mergeCell ref="A28:B28"/>
    <mergeCell ref="A29:B29"/>
    <mergeCell ref="C29:F29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AF1DE-F078-4F2C-B5BA-3CC5030673AC}">
  <dimension ref="A2:G42"/>
  <sheetViews>
    <sheetView topLeftCell="A3"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251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  <c r="G5" s="12"/>
    </row>
    <row r="6" spans="1:7" ht="15.75" x14ac:dyDescent="0.25">
      <c r="A6" s="4" t="s">
        <v>250</v>
      </c>
      <c r="B6" s="4"/>
      <c r="C6" s="5"/>
      <c r="D6" s="5"/>
      <c r="E6" s="5"/>
      <c r="F6" s="5">
        <f>'T1.2024'!C29</f>
        <v>25416632</v>
      </c>
      <c r="G6" s="22"/>
    </row>
    <row r="7" spans="1:7" ht="15.75" x14ac:dyDescent="0.25">
      <c r="A7" s="6">
        <v>45327</v>
      </c>
      <c r="B7" s="9" t="s">
        <v>253</v>
      </c>
      <c r="C7" s="7">
        <v>500000</v>
      </c>
      <c r="D7" s="7"/>
      <c r="E7" s="7"/>
      <c r="F7" s="8">
        <f t="shared" ref="F7:F28" si="0">F6+C7+D7-E7</f>
        <v>25916632</v>
      </c>
      <c r="G7" s="22"/>
    </row>
    <row r="8" spans="1:7" ht="15.75" x14ac:dyDescent="0.25">
      <c r="A8" s="6">
        <v>45327</v>
      </c>
      <c r="B8" s="9" t="s">
        <v>252</v>
      </c>
      <c r="C8" s="7">
        <v>500000</v>
      </c>
      <c r="D8" s="7"/>
      <c r="E8" s="7"/>
      <c r="F8" s="8">
        <f t="shared" si="0"/>
        <v>26416632</v>
      </c>
      <c r="G8" s="22"/>
    </row>
    <row r="9" spans="1:7" ht="15.75" x14ac:dyDescent="0.25">
      <c r="A9" s="6">
        <v>45354</v>
      </c>
      <c r="B9" s="9" t="s">
        <v>7</v>
      </c>
      <c r="C9" s="7"/>
      <c r="D9" s="7"/>
      <c r="E9" s="7">
        <v>188000</v>
      </c>
      <c r="F9" s="8">
        <f t="shared" si="0"/>
        <v>26228632</v>
      </c>
      <c r="G9" s="22"/>
    </row>
    <row r="10" spans="1:7" ht="15.75" x14ac:dyDescent="0.25">
      <c r="A10" s="6">
        <v>45354</v>
      </c>
      <c r="B10" s="9" t="s">
        <v>11</v>
      </c>
      <c r="C10" s="7"/>
      <c r="D10" s="7"/>
      <c r="E10" s="7">
        <v>200000</v>
      </c>
      <c r="F10" s="8">
        <f t="shared" si="0"/>
        <v>26028632</v>
      </c>
      <c r="G10" s="22"/>
    </row>
    <row r="11" spans="1:7" ht="15.75" x14ac:dyDescent="0.25">
      <c r="A11" s="6">
        <v>45354</v>
      </c>
      <c r="B11" s="9" t="s">
        <v>145</v>
      </c>
      <c r="C11" s="7"/>
      <c r="D11" s="7"/>
      <c r="E11" s="7">
        <v>15000</v>
      </c>
      <c r="F11" s="8">
        <f t="shared" si="0"/>
        <v>26013632</v>
      </c>
      <c r="G11" s="22"/>
    </row>
    <row r="12" spans="1:7" ht="15.75" x14ac:dyDescent="0.25">
      <c r="A12" s="6">
        <v>45354</v>
      </c>
      <c r="B12" s="9" t="s">
        <v>212</v>
      </c>
      <c r="C12" s="7"/>
      <c r="D12" s="7"/>
      <c r="E12" s="7">
        <v>90000</v>
      </c>
      <c r="F12" s="8">
        <f t="shared" si="0"/>
        <v>25923632</v>
      </c>
      <c r="G12" s="22"/>
    </row>
    <row r="13" spans="1:7" ht="15.75" x14ac:dyDescent="0.25">
      <c r="A13" s="6">
        <v>45354</v>
      </c>
      <c r="B13" s="9" t="s">
        <v>256</v>
      </c>
      <c r="C13" s="7"/>
      <c r="D13" s="7"/>
      <c r="E13" s="7">
        <v>55000</v>
      </c>
      <c r="F13" s="8">
        <f t="shared" si="0"/>
        <v>25868632</v>
      </c>
      <c r="G13" s="22"/>
    </row>
    <row r="14" spans="1:7" ht="15.75" x14ac:dyDescent="0.25">
      <c r="A14" s="6">
        <v>45354</v>
      </c>
      <c r="B14" s="9" t="s">
        <v>211</v>
      </c>
      <c r="C14" s="7"/>
      <c r="D14" s="7"/>
      <c r="E14" s="7">
        <v>65000</v>
      </c>
      <c r="F14" s="8">
        <f t="shared" si="0"/>
        <v>25803632</v>
      </c>
      <c r="G14" s="22"/>
    </row>
    <row r="15" spans="1:7" ht="15.75" x14ac:dyDescent="0.25">
      <c r="A15" s="6">
        <v>45354</v>
      </c>
      <c r="B15" s="9" t="s">
        <v>8</v>
      </c>
      <c r="C15" s="7"/>
      <c r="D15" s="7"/>
      <c r="E15" s="7">
        <v>25000</v>
      </c>
      <c r="F15" s="8">
        <f t="shared" si="0"/>
        <v>25778632</v>
      </c>
      <c r="G15" s="22"/>
    </row>
    <row r="16" spans="1:7" ht="15.75" x14ac:dyDescent="0.25">
      <c r="A16" s="6">
        <v>45354</v>
      </c>
      <c r="B16" s="9" t="s">
        <v>13</v>
      </c>
      <c r="C16" s="7"/>
      <c r="D16" s="7"/>
      <c r="E16" s="7">
        <v>170000</v>
      </c>
      <c r="F16" s="8">
        <f t="shared" si="0"/>
        <v>25608632</v>
      </c>
      <c r="G16" s="22"/>
    </row>
    <row r="17" spans="1:7" ht="15.75" x14ac:dyDescent="0.25">
      <c r="A17" s="6">
        <v>45354</v>
      </c>
      <c r="B17" s="9" t="s">
        <v>72</v>
      </c>
      <c r="C17" s="7"/>
      <c r="D17" s="7"/>
      <c r="E17" s="7">
        <v>80000</v>
      </c>
      <c r="F17" s="8">
        <f t="shared" si="0"/>
        <v>25528632</v>
      </c>
      <c r="G17" s="22"/>
    </row>
    <row r="18" spans="1:7" ht="15.75" x14ac:dyDescent="0.25">
      <c r="A18" s="6">
        <v>45355</v>
      </c>
      <c r="B18" s="9" t="s">
        <v>254</v>
      </c>
      <c r="C18" s="7">
        <v>500000</v>
      </c>
      <c r="D18" s="7"/>
      <c r="E18" s="7"/>
      <c r="F18" s="8">
        <f t="shared" si="0"/>
        <v>26028632</v>
      </c>
      <c r="G18" s="22"/>
    </row>
    <row r="19" spans="1:7" ht="15.75" x14ac:dyDescent="0.25">
      <c r="A19" s="6">
        <v>45361</v>
      </c>
      <c r="B19" s="9" t="s">
        <v>11</v>
      </c>
      <c r="C19" s="7"/>
      <c r="D19" s="7"/>
      <c r="E19" s="7">
        <v>200000</v>
      </c>
      <c r="F19" s="8">
        <f t="shared" si="0"/>
        <v>25828632</v>
      </c>
      <c r="G19"/>
    </row>
    <row r="20" spans="1:7" ht="15.75" x14ac:dyDescent="0.25">
      <c r="A20" s="6">
        <v>45361</v>
      </c>
      <c r="B20" s="9" t="s">
        <v>7</v>
      </c>
      <c r="C20" s="7"/>
      <c r="D20" s="7"/>
      <c r="E20" s="7">
        <v>201000</v>
      </c>
      <c r="F20" s="8">
        <f t="shared" si="0"/>
        <v>25627632</v>
      </c>
      <c r="G20" s="22"/>
    </row>
    <row r="21" spans="1:7" ht="15.75" x14ac:dyDescent="0.25">
      <c r="A21" s="6">
        <v>45361</v>
      </c>
      <c r="B21" s="9" t="s">
        <v>72</v>
      </c>
      <c r="C21" s="7"/>
      <c r="D21" s="7"/>
      <c r="E21" s="7">
        <v>80000</v>
      </c>
      <c r="F21" s="8">
        <f t="shared" si="0"/>
        <v>25547632</v>
      </c>
      <c r="G21" s="22"/>
    </row>
    <row r="22" spans="1:7" ht="15.75" x14ac:dyDescent="0.25">
      <c r="A22" s="6">
        <v>45364</v>
      </c>
      <c r="B22" s="9" t="s">
        <v>255</v>
      </c>
      <c r="C22" s="7">
        <v>500000</v>
      </c>
      <c r="D22" s="7"/>
      <c r="E22" s="7"/>
      <c r="F22" s="8">
        <f t="shared" si="0"/>
        <v>26047632</v>
      </c>
      <c r="G22" s="22"/>
    </row>
    <row r="23" spans="1:7" ht="15.75" x14ac:dyDescent="0.25">
      <c r="A23" s="6">
        <v>45368</v>
      </c>
      <c r="B23" s="9" t="s">
        <v>11</v>
      </c>
      <c r="C23" s="7"/>
      <c r="D23" s="7"/>
      <c r="E23" s="7">
        <v>200000</v>
      </c>
      <c r="F23" s="8">
        <f t="shared" si="0"/>
        <v>25847632</v>
      </c>
      <c r="G23" s="22"/>
    </row>
    <row r="24" spans="1:7" ht="15.75" x14ac:dyDescent="0.25">
      <c r="A24" s="6">
        <v>45368</v>
      </c>
      <c r="B24" s="9" t="s">
        <v>7</v>
      </c>
      <c r="C24" s="7"/>
      <c r="D24" s="7"/>
      <c r="E24" s="7">
        <v>220000</v>
      </c>
      <c r="F24" s="8">
        <f t="shared" si="0"/>
        <v>25627632</v>
      </c>
      <c r="G24" s="22"/>
    </row>
    <row r="25" spans="1:7" ht="15.75" x14ac:dyDescent="0.25">
      <c r="A25" s="6">
        <v>45368</v>
      </c>
      <c r="B25" s="9" t="s">
        <v>72</v>
      </c>
      <c r="C25" s="7"/>
      <c r="D25" s="7"/>
      <c r="E25" s="7">
        <v>80000</v>
      </c>
      <c r="F25" s="8">
        <f t="shared" si="0"/>
        <v>25547632</v>
      </c>
      <c r="G25" s="22"/>
    </row>
    <row r="26" spans="1:7" ht="15.75" x14ac:dyDescent="0.25">
      <c r="A26" s="6">
        <v>45375</v>
      </c>
      <c r="B26" s="9" t="s">
        <v>7</v>
      </c>
      <c r="C26" s="7"/>
      <c r="D26" s="7"/>
      <c r="E26" s="7">
        <v>217000</v>
      </c>
      <c r="F26" s="8">
        <f t="shared" si="0"/>
        <v>25330632</v>
      </c>
      <c r="G26"/>
    </row>
    <row r="27" spans="1:7" ht="15.75" x14ac:dyDescent="0.25">
      <c r="A27" s="6">
        <v>45375</v>
      </c>
      <c r="B27" s="9" t="s">
        <v>11</v>
      </c>
      <c r="C27" s="7"/>
      <c r="D27" s="7"/>
      <c r="E27" s="7">
        <v>200000</v>
      </c>
      <c r="F27" s="8">
        <f t="shared" si="0"/>
        <v>25130632</v>
      </c>
      <c r="G27" s="22"/>
    </row>
    <row r="28" spans="1:7" ht="15.75" x14ac:dyDescent="0.25">
      <c r="A28" s="6">
        <v>45375</v>
      </c>
      <c r="B28" s="9" t="s">
        <v>13</v>
      </c>
      <c r="C28" s="7"/>
      <c r="D28" s="7"/>
      <c r="E28" s="7">
        <v>170000</v>
      </c>
      <c r="F28" s="8">
        <f t="shared" si="0"/>
        <v>24960632</v>
      </c>
      <c r="G28" s="22"/>
    </row>
    <row r="29" spans="1:7" ht="15.75" x14ac:dyDescent="0.25">
      <c r="A29" s="6">
        <v>45375</v>
      </c>
      <c r="B29" s="9" t="s">
        <v>72</v>
      </c>
      <c r="C29" s="7"/>
      <c r="D29" s="7"/>
      <c r="E29" s="7">
        <v>80000</v>
      </c>
      <c r="F29" s="8">
        <f t="shared" ref="F29:F35" si="1">F28+C29+D29-E29</f>
        <v>24880632</v>
      </c>
      <c r="G29" s="22"/>
    </row>
    <row r="30" spans="1:7" ht="15.75" x14ac:dyDescent="0.25">
      <c r="A30" s="6">
        <v>45741</v>
      </c>
      <c r="B30" s="9" t="s">
        <v>265</v>
      </c>
      <c r="C30" s="7"/>
      <c r="D30" s="7">
        <v>1000000</v>
      </c>
      <c r="E30" s="7"/>
      <c r="F30" s="8">
        <f t="shared" si="1"/>
        <v>25880632</v>
      </c>
      <c r="G30" s="22"/>
    </row>
    <row r="31" spans="1:7" ht="15.75" x14ac:dyDescent="0.25">
      <c r="A31" s="6">
        <v>45016</v>
      </c>
      <c r="B31" s="9" t="s">
        <v>266</v>
      </c>
      <c r="C31" s="7"/>
      <c r="D31" s="7"/>
      <c r="E31" s="7"/>
      <c r="F31" s="8">
        <f t="shared" si="1"/>
        <v>25880632</v>
      </c>
      <c r="G31" s="22"/>
    </row>
    <row r="32" spans="1:7" ht="15.75" x14ac:dyDescent="0.25">
      <c r="A32" s="6">
        <v>45382</v>
      </c>
      <c r="B32" s="9" t="s">
        <v>7</v>
      </c>
      <c r="C32" s="7"/>
      <c r="D32" s="7"/>
      <c r="E32" s="7">
        <v>225000</v>
      </c>
      <c r="F32" s="8">
        <f t="shared" si="1"/>
        <v>25655632</v>
      </c>
      <c r="G32" s="22"/>
    </row>
    <row r="33" spans="1:7" ht="15.75" x14ac:dyDescent="0.25">
      <c r="A33" s="6">
        <v>45382</v>
      </c>
      <c r="B33" s="9" t="s">
        <v>72</v>
      </c>
      <c r="C33" s="7"/>
      <c r="D33" s="7">
        <v>500000</v>
      </c>
      <c r="E33" s="7">
        <v>80000</v>
      </c>
      <c r="F33" s="8">
        <f t="shared" si="1"/>
        <v>26075632</v>
      </c>
      <c r="G33" s="22"/>
    </row>
    <row r="34" spans="1:7" ht="15.75" x14ac:dyDescent="0.25">
      <c r="A34" s="6">
        <v>45382</v>
      </c>
      <c r="B34" s="9" t="s">
        <v>257</v>
      </c>
      <c r="C34" s="7"/>
      <c r="D34" s="7"/>
      <c r="E34" s="7">
        <v>130000</v>
      </c>
      <c r="F34" s="8">
        <f t="shared" si="1"/>
        <v>25945632</v>
      </c>
      <c r="G34"/>
    </row>
    <row r="35" spans="1:7" ht="15.75" x14ac:dyDescent="0.25">
      <c r="A35" s="6">
        <v>45382</v>
      </c>
      <c r="B35" s="9" t="s">
        <v>187</v>
      </c>
      <c r="C35" s="7"/>
      <c r="D35" s="7"/>
      <c r="E35" s="7">
        <v>415000</v>
      </c>
      <c r="F35" s="8">
        <f t="shared" si="1"/>
        <v>25530632</v>
      </c>
      <c r="G35" s="22"/>
    </row>
    <row r="36" spans="1:7" ht="15.75" x14ac:dyDescent="0.25">
      <c r="A36" s="6">
        <v>45382</v>
      </c>
      <c r="B36" s="9" t="s">
        <v>211</v>
      </c>
      <c r="C36" s="7"/>
      <c r="D36" s="7"/>
      <c r="E36" s="7">
        <v>72000</v>
      </c>
      <c r="F36" s="8">
        <f t="shared" ref="F36" si="2">F35+C36+D36-E36</f>
        <v>25458632</v>
      </c>
      <c r="G36" s="22"/>
    </row>
    <row r="37" spans="1:7" ht="15.75" x14ac:dyDescent="0.25">
      <c r="A37" s="6">
        <v>45382</v>
      </c>
      <c r="B37" s="9" t="s">
        <v>145</v>
      </c>
      <c r="C37" s="7"/>
      <c r="D37" s="7"/>
      <c r="E37" s="7">
        <v>10000</v>
      </c>
      <c r="F37" s="8">
        <f>F36+C37+D37-E37</f>
        <v>25448632</v>
      </c>
      <c r="G37" s="22"/>
    </row>
    <row r="38" spans="1:7" ht="15.75" x14ac:dyDescent="0.25">
      <c r="A38" s="6">
        <v>45382</v>
      </c>
      <c r="B38" s="9" t="s">
        <v>258</v>
      </c>
      <c r="C38" s="7"/>
      <c r="D38" s="7"/>
      <c r="E38" s="7">
        <v>15000</v>
      </c>
      <c r="F38" s="8">
        <f>F37+C38+D38-E38</f>
        <v>25433632</v>
      </c>
      <c r="G38" s="22"/>
    </row>
    <row r="39" spans="1:7" ht="15.75" x14ac:dyDescent="0.25">
      <c r="A39" s="28" t="s">
        <v>9</v>
      </c>
      <c r="B39" s="28"/>
      <c r="C39" s="5">
        <f>SUM(C7:C38)</f>
        <v>2000000</v>
      </c>
      <c r="D39" s="5">
        <f>SUM(D7:D38)</f>
        <v>1500000</v>
      </c>
      <c r="E39" s="5">
        <f>SUM(E7:E38)</f>
        <v>3483000</v>
      </c>
      <c r="F39" s="5">
        <f>F6+C39+D39-E39</f>
        <v>25433632</v>
      </c>
    </row>
    <row r="40" spans="1:7" ht="15.75" x14ac:dyDescent="0.25">
      <c r="A40" s="28" t="s">
        <v>259</v>
      </c>
      <c r="B40" s="28"/>
      <c r="C40" s="29">
        <f>F6+C39+D39-E39</f>
        <v>25433632</v>
      </c>
      <c r="D40" s="29"/>
      <c r="E40" s="29"/>
      <c r="F40" s="29"/>
    </row>
    <row r="41" spans="1:7" ht="16.5" x14ac:dyDescent="0.25">
      <c r="A41" s="3"/>
      <c r="B41" s="3"/>
      <c r="C41" s="3"/>
      <c r="D41" s="3"/>
      <c r="E41" s="3"/>
      <c r="F41" s="3"/>
    </row>
    <row r="42" spans="1:7" ht="16.5" x14ac:dyDescent="0.25">
      <c r="A42" s="3"/>
      <c r="B42" s="3"/>
      <c r="C42" s="3"/>
      <c r="D42" s="3"/>
      <c r="E42" s="3"/>
      <c r="F42" s="3"/>
    </row>
  </sheetData>
  <sortState xmlns:xlrd2="http://schemas.microsoft.com/office/spreadsheetml/2017/richdata2" ref="A7:G38">
    <sortCondition ref="A7:A38"/>
  </sortState>
  <mergeCells count="9">
    <mergeCell ref="A39:B39"/>
    <mergeCell ref="A40:B40"/>
    <mergeCell ref="C40:F40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627FB-571E-48C8-914C-D394577E119C}">
  <dimension ref="A2:I27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9" ht="25.5" x14ac:dyDescent="0.25">
      <c r="A2" s="30" t="s">
        <v>260</v>
      </c>
      <c r="B2" s="30"/>
      <c r="C2" s="30"/>
      <c r="D2" s="30"/>
      <c r="E2" s="30"/>
      <c r="F2" s="30"/>
    </row>
    <row r="3" spans="1:9" ht="18.75" x14ac:dyDescent="0.25">
      <c r="A3" s="2"/>
      <c r="B3" s="2"/>
      <c r="C3" s="2"/>
      <c r="D3" s="2"/>
      <c r="E3" s="2"/>
      <c r="F3" s="2"/>
    </row>
    <row r="4" spans="1:9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9" customFormat="1" ht="15.75" x14ac:dyDescent="0.25">
      <c r="A5" s="31"/>
      <c r="B5" s="31"/>
      <c r="C5" s="10" t="s">
        <v>5</v>
      </c>
      <c r="D5" s="10" t="s">
        <v>6</v>
      </c>
      <c r="E5" s="32"/>
      <c r="F5" s="32"/>
      <c r="G5" s="12"/>
    </row>
    <row r="6" spans="1:9" ht="15.75" x14ac:dyDescent="0.25">
      <c r="A6" s="4" t="s">
        <v>261</v>
      </c>
      <c r="B6" s="4"/>
      <c r="C6" s="5"/>
      <c r="D6" s="5"/>
      <c r="E6" s="5"/>
      <c r="F6" s="5" cm="1">
        <f t="array" ref="F6:I6">'T2,3.2024'!C40:F40</f>
        <v>25433632</v>
      </c>
      <c r="G6" s="22">
        <v>0</v>
      </c>
      <c r="H6" s="1">
        <v>0</v>
      </c>
      <c r="I6" s="1">
        <v>0</v>
      </c>
    </row>
    <row r="7" spans="1:9" ht="15.75" x14ac:dyDescent="0.25">
      <c r="A7" s="6">
        <v>45389</v>
      </c>
      <c r="B7" s="9" t="s">
        <v>7</v>
      </c>
      <c r="C7" s="7"/>
      <c r="D7" s="7"/>
      <c r="E7" s="7">
        <v>218000</v>
      </c>
      <c r="F7" s="8">
        <f t="shared" ref="F7:F23" si="0">F6+C7+D7-E7</f>
        <v>25215632</v>
      </c>
      <c r="G7" s="22"/>
    </row>
    <row r="8" spans="1:9" ht="15.75" x14ac:dyDescent="0.25">
      <c r="A8" s="6">
        <v>45389</v>
      </c>
      <c r="B8" s="9" t="s">
        <v>72</v>
      </c>
      <c r="C8" s="7"/>
      <c r="D8" s="7"/>
      <c r="E8" s="7">
        <v>80000</v>
      </c>
      <c r="F8" s="8">
        <f t="shared" si="0"/>
        <v>25135632</v>
      </c>
      <c r="G8" s="22"/>
    </row>
    <row r="9" spans="1:9" ht="15.75" x14ac:dyDescent="0.25">
      <c r="A9" s="6">
        <v>45389</v>
      </c>
      <c r="B9" s="9" t="s">
        <v>10</v>
      </c>
      <c r="C9" s="7"/>
      <c r="D9" s="7"/>
      <c r="E9" s="7">
        <v>170000</v>
      </c>
      <c r="F9" s="8">
        <f t="shared" si="0"/>
        <v>24965632</v>
      </c>
      <c r="G9" s="22"/>
    </row>
    <row r="10" spans="1:9" ht="15.75" x14ac:dyDescent="0.25">
      <c r="A10" s="6">
        <v>45389</v>
      </c>
      <c r="B10" s="9" t="s">
        <v>8</v>
      </c>
      <c r="C10" s="7"/>
      <c r="D10" s="7"/>
      <c r="E10" s="7">
        <v>30000</v>
      </c>
      <c r="F10" s="8">
        <f t="shared" si="0"/>
        <v>24935632</v>
      </c>
      <c r="G10" s="22"/>
    </row>
    <row r="11" spans="1:9" ht="15.75" x14ac:dyDescent="0.25">
      <c r="A11" s="6">
        <v>45389</v>
      </c>
      <c r="B11" s="9" t="s">
        <v>162</v>
      </c>
      <c r="C11" s="7"/>
      <c r="D11" s="7"/>
      <c r="E11" s="7">
        <v>23000</v>
      </c>
      <c r="F11" s="8">
        <f t="shared" si="0"/>
        <v>24912632</v>
      </c>
      <c r="G11" s="22"/>
    </row>
    <row r="12" spans="1:9" ht="15.75" x14ac:dyDescent="0.25">
      <c r="A12" s="6">
        <v>45389</v>
      </c>
      <c r="B12" s="9" t="s">
        <v>191</v>
      </c>
      <c r="C12" s="7"/>
      <c r="D12" s="7"/>
      <c r="E12" s="7">
        <v>38000</v>
      </c>
      <c r="F12" s="8">
        <f t="shared" si="0"/>
        <v>24874632</v>
      </c>
      <c r="G12" s="22"/>
    </row>
    <row r="13" spans="1:9" ht="15.75" x14ac:dyDescent="0.25">
      <c r="A13" s="6">
        <v>45396</v>
      </c>
      <c r="B13" s="9" t="s">
        <v>145</v>
      </c>
      <c r="C13" s="7"/>
      <c r="D13" s="7"/>
      <c r="E13" s="7">
        <v>15000</v>
      </c>
      <c r="F13" s="8">
        <f t="shared" si="0"/>
        <v>24859632</v>
      </c>
      <c r="G13" s="22"/>
    </row>
    <row r="14" spans="1:9" ht="15.75" x14ac:dyDescent="0.25">
      <c r="A14" s="6">
        <v>45396</v>
      </c>
      <c r="B14" s="9" t="s">
        <v>214</v>
      </c>
      <c r="C14" s="7"/>
      <c r="D14" s="7"/>
      <c r="E14" s="7">
        <v>8000</v>
      </c>
      <c r="F14" s="8">
        <f t="shared" si="0"/>
        <v>24851632</v>
      </c>
      <c r="G14" s="22"/>
    </row>
    <row r="15" spans="1:9" ht="15.75" x14ac:dyDescent="0.25">
      <c r="A15" s="6">
        <v>45396</v>
      </c>
      <c r="B15" s="9" t="s">
        <v>263</v>
      </c>
      <c r="C15" s="7"/>
      <c r="D15" s="7"/>
      <c r="E15" s="7">
        <v>22000</v>
      </c>
      <c r="F15" s="8">
        <f t="shared" si="0"/>
        <v>24829632</v>
      </c>
      <c r="G15" s="22"/>
    </row>
    <row r="16" spans="1:9" ht="15.75" x14ac:dyDescent="0.25">
      <c r="A16" s="6">
        <v>45396</v>
      </c>
      <c r="B16" s="9" t="s">
        <v>72</v>
      </c>
      <c r="C16" s="7"/>
      <c r="D16" s="7"/>
      <c r="E16" s="7">
        <v>80000</v>
      </c>
      <c r="F16" s="8">
        <f t="shared" si="0"/>
        <v>24749632</v>
      </c>
      <c r="G16" s="22"/>
    </row>
    <row r="17" spans="1:7" ht="15.75" x14ac:dyDescent="0.25">
      <c r="A17" s="6">
        <v>45396</v>
      </c>
      <c r="B17" s="9" t="s">
        <v>264</v>
      </c>
      <c r="C17" s="7"/>
      <c r="D17" s="7"/>
      <c r="E17" s="7">
        <v>175000</v>
      </c>
      <c r="F17" s="8">
        <f t="shared" si="0"/>
        <v>24574632</v>
      </c>
      <c r="G17" s="22"/>
    </row>
    <row r="18" spans="1:7" ht="15.75" x14ac:dyDescent="0.25">
      <c r="A18" s="6">
        <v>45396</v>
      </c>
      <c r="B18" s="9" t="s">
        <v>211</v>
      </c>
      <c r="C18" s="7"/>
      <c r="D18" s="7"/>
      <c r="E18" s="7">
        <v>149000</v>
      </c>
      <c r="F18" s="8">
        <f t="shared" si="0"/>
        <v>24425632</v>
      </c>
      <c r="G18" s="22"/>
    </row>
    <row r="19" spans="1:7" ht="15.75" x14ac:dyDescent="0.25">
      <c r="A19" s="6">
        <v>45401</v>
      </c>
      <c r="B19" s="9" t="s">
        <v>143</v>
      </c>
      <c r="C19" s="7">
        <v>500000</v>
      </c>
      <c r="D19" s="7"/>
      <c r="E19" s="7"/>
      <c r="F19" s="8">
        <f t="shared" si="0"/>
        <v>24925632</v>
      </c>
      <c r="G19" s="22"/>
    </row>
    <row r="20" spans="1:7" ht="15.75" x14ac:dyDescent="0.25">
      <c r="A20" s="6">
        <v>45403</v>
      </c>
      <c r="B20" s="9" t="s">
        <v>13</v>
      </c>
      <c r="C20" s="7"/>
      <c r="D20" s="7"/>
      <c r="E20" s="7">
        <v>210000</v>
      </c>
      <c r="F20" s="8">
        <f t="shared" si="0"/>
        <v>24715632</v>
      </c>
      <c r="G20" s="22"/>
    </row>
    <row r="21" spans="1:7" ht="15.75" x14ac:dyDescent="0.25">
      <c r="A21" s="6">
        <v>45403</v>
      </c>
      <c r="B21" s="9" t="s">
        <v>72</v>
      </c>
      <c r="C21" s="7"/>
      <c r="D21" s="7"/>
      <c r="E21" s="7">
        <v>80000</v>
      </c>
      <c r="F21" s="8">
        <f t="shared" si="0"/>
        <v>24635632</v>
      </c>
      <c r="G21" s="22"/>
    </row>
    <row r="22" spans="1:7" ht="15.75" x14ac:dyDescent="0.25">
      <c r="A22" s="6">
        <v>45403</v>
      </c>
      <c r="B22" s="9" t="s">
        <v>263</v>
      </c>
      <c r="C22" s="7"/>
      <c r="D22" s="7"/>
      <c r="E22" s="7">
        <v>38000</v>
      </c>
      <c r="F22" s="8">
        <f t="shared" si="0"/>
        <v>24597632</v>
      </c>
      <c r="G22" s="22"/>
    </row>
    <row r="23" spans="1:7" ht="15.75" x14ac:dyDescent="0.25">
      <c r="A23" s="6">
        <v>45410</v>
      </c>
      <c r="B23" s="9" t="s">
        <v>72</v>
      </c>
      <c r="C23" s="7"/>
      <c r="D23" s="7"/>
      <c r="E23" s="7">
        <v>80000</v>
      </c>
      <c r="F23" s="8">
        <f t="shared" si="0"/>
        <v>24517632</v>
      </c>
      <c r="G23" s="22"/>
    </row>
    <row r="24" spans="1:7" ht="15.75" x14ac:dyDescent="0.25">
      <c r="A24" s="28" t="s">
        <v>9</v>
      </c>
      <c r="B24" s="28"/>
      <c r="C24" s="5">
        <f>SUM(C7:C23)</f>
        <v>500000</v>
      </c>
      <c r="D24" s="5">
        <f>SUM(D7:D23)</f>
        <v>0</v>
      </c>
      <c r="E24" s="5">
        <f>SUM(E7:E23)</f>
        <v>1416000</v>
      </c>
      <c r="F24" s="5">
        <f>F6+C24+D24-E24</f>
        <v>24517632</v>
      </c>
    </row>
    <row r="25" spans="1:7" ht="15.75" x14ac:dyDescent="0.25">
      <c r="A25" s="28" t="s">
        <v>262</v>
      </c>
      <c r="B25" s="28"/>
      <c r="C25" s="29">
        <f>F6+C24+D24-E24</f>
        <v>24517632</v>
      </c>
      <c r="D25" s="29"/>
      <c r="E25" s="29"/>
      <c r="F25" s="29"/>
    </row>
    <row r="26" spans="1:7" ht="16.5" x14ac:dyDescent="0.25">
      <c r="A26" s="3"/>
      <c r="B26" s="3"/>
      <c r="C26" s="3"/>
      <c r="D26" s="3"/>
      <c r="E26" s="3"/>
      <c r="F26" s="3"/>
    </row>
    <row r="27" spans="1:7" ht="16.5" x14ac:dyDescent="0.25">
      <c r="A27" s="3"/>
      <c r="B27" s="3"/>
      <c r="C27" s="3"/>
      <c r="D27" s="3"/>
      <c r="E27" s="3"/>
      <c r="F27" s="3"/>
    </row>
  </sheetData>
  <sortState xmlns:xlrd2="http://schemas.microsoft.com/office/spreadsheetml/2017/richdata2" ref="A7:I23">
    <sortCondition ref="A7:A23"/>
  </sortState>
  <mergeCells count="9">
    <mergeCell ref="A24:B24"/>
    <mergeCell ref="A25:B25"/>
    <mergeCell ref="C25:F25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50A76-D0C8-422F-B57D-EFD6C78168FF}">
  <dimension ref="A2:G21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268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  <c r="G5" s="12"/>
    </row>
    <row r="6" spans="1:7" ht="15.75" x14ac:dyDescent="0.25">
      <c r="A6" s="4" t="s">
        <v>269</v>
      </c>
      <c r="B6" s="4"/>
      <c r="C6" s="5"/>
      <c r="D6" s="5"/>
      <c r="E6" s="5"/>
      <c r="F6" s="5">
        <f>'T4.2024'!C25</f>
        <v>24517632</v>
      </c>
      <c r="G6" s="22"/>
    </row>
    <row r="7" spans="1:7" ht="15.75" x14ac:dyDescent="0.25">
      <c r="A7" s="6">
        <v>45417</v>
      </c>
      <c r="B7" s="9" t="s">
        <v>13</v>
      </c>
      <c r="C7" s="7"/>
      <c r="D7" s="7"/>
      <c r="E7" s="7">
        <v>180000</v>
      </c>
      <c r="F7" s="8">
        <f t="shared" ref="F7:F17" si="0">F6+C7+D7-E7</f>
        <v>24337632</v>
      </c>
      <c r="G7" s="22"/>
    </row>
    <row r="8" spans="1:7" ht="15.75" x14ac:dyDescent="0.25">
      <c r="A8" s="6">
        <v>45417</v>
      </c>
      <c r="B8" s="9" t="s">
        <v>72</v>
      </c>
      <c r="C8" s="7"/>
      <c r="D8" s="7"/>
      <c r="E8" s="7">
        <v>80000</v>
      </c>
      <c r="F8" s="8">
        <f t="shared" si="0"/>
        <v>24257632</v>
      </c>
      <c r="G8" s="22"/>
    </row>
    <row r="9" spans="1:7" ht="15.75" x14ac:dyDescent="0.25">
      <c r="A9" s="6">
        <v>45417</v>
      </c>
      <c r="B9" s="9" t="s">
        <v>271</v>
      </c>
      <c r="C9" s="7"/>
      <c r="D9" s="7"/>
      <c r="E9" s="7">
        <v>34000</v>
      </c>
      <c r="F9" s="8">
        <f t="shared" si="0"/>
        <v>24223632</v>
      </c>
      <c r="G9" s="22"/>
    </row>
    <row r="10" spans="1:7" ht="15.75" x14ac:dyDescent="0.25">
      <c r="A10" s="6">
        <v>45420</v>
      </c>
      <c r="B10" s="9" t="s">
        <v>267</v>
      </c>
      <c r="C10" s="7">
        <v>500000</v>
      </c>
      <c r="D10" s="7"/>
      <c r="E10" s="7"/>
      <c r="F10" s="8">
        <f t="shared" si="0"/>
        <v>24723632</v>
      </c>
      <c r="G10" s="22"/>
    </row>
    <row r="11" spans="1:7" ht="15.75" x14ac:dyDescent="0.25">
      <c r="A11" s="6">
        <v>45424</v>
      </c>
      <c r="B11" s="9" t="s">
        <v>72</v>
      </c>
      <c r="C11" s="7"/>
      <c r="D11" s="7"/>
      <c r="E11" s="7">
        <v>80000</v>
      </c>
      <c r="F11" s="8">
        <f t="shared" si="0"/>
        <v>24643632</v>
      </c>
      <c r="G11" s="22"/>
    </row>
    <row r="12" spans="1:7" ht="15.75" x14ac:dyDescent="0.25">
      <c r="A12" s="6">
        <v>45424</v>
      </c>
      <c r="B12" s="9" t="s">
        <v>271</v>
      </c>
      <c r="C12" s="7"/>
      <c r="D12" s="7"/>
      <c r="E12" s="7">
        <v>55000</v>
      </c>
      <c r="F12" s="8">
        <f t="shared" si="0"/>
        <v>24588632</v>
      </c>
      <c r="G12" s="22"/>
    </row>
    <row r="13" spans="1:7" ht="15.75" x14ac:dyDescent="0.25">
      <c r="A13" s="6">
        <v>45431</v>
      </c>
      <c r="B13" s="9" t="s">
        <v>13</v>
      </c>
      <c r="C13" s="7"/>
      <c r="D13" s="7"/>
      <c r="E13" s="7">
        <v>165000</v>
      </c>
      <c r="F13" s="8">
        <f t="shared" si="0"/>
        <v>24423632</v>
      </c>
      <c r="G13" s="22"/>
    </row>
    <row r="14" spans="1:7" ht="15.75" x14ac:dyDescent="0.25">
      <c r="A14" s="6">
        <v>45431</v>
      </c>
      <c r="B14" s="9" t="s">
        <v>72</v>
      </c>
      <c r="C14" s="7"/>
      <c r="D14" s="7"/>
      <c r="E14" s="7">
        <v>80000</v>
      </c>
      <c r="F14" s="8">
        <f t="shared" si="0"/>
        <v>24343632</v>
      </c>
      <c r="G14" s="22"/>
    </row>
    <row r="15" spans="1:7" ht="15.75" x14ac:dyDescent="0.25">
      <c r="A15" s="6">
        <v>45431</v>
      </c>
      <c r="B15" s="9" t="s">
        <v>7</v>
      </c>
      <c r="C15" s="7"/>
      <c r="D15" s="7"/>
      <c r="E15" s="7">
        <v>240000</v>
      </c>
      <c r="F15" s="8">
        <f t="shared" si="0"/>
        <v>24103632</v>
      </c>
      <c r="G15" s="22"/>
    </row>
    <row r="16" spans="1:7" ht="15.75" x14ac:dyDescent="0.25">
      <c r="A16" s="6">
        <v>45438</v>
      </c>
      <c r="B16" s="9" t="s">
        <v>72</v>
      </c>
      <c r="C16" s="7"/>
      <c r="D16" s="7"/>
      <c r="E16" s="7">
        <v>80000</v>
      </c>
      <c r="F16" s="8">
        <f t="shared" si="0"/>
        <v>24023632</v>
      </c>
      <c r="G16" s="22"/>
    </row>
    <row r="17" spans="1:7" ht="15.75" x14ac:dyDescent="0.25">
      <c r="A17" s="6">
        <v>45438</v>
      </c>
      <c r="B17" s="9" t="s">
        <v>7</v>
      </c>
      <c r="C17" s="7"/>
      <c r="D17" s="7"/>
      <c r="E17" s="7">
        <v>225000</v>
      </c>
      <c r="F17" s="8">
        <f t="shared" si="0"/>
        <v>23798632</v>
      </c>
      <c r="G17" s="22"/>
    </row>
    <row r="18" spans="1:7" ht="15.75" x14ac:dyDescent="0.25">
      <c r="A18" s="28" t="s">
        <v>9</v>
      </c>
      <c r="B18" s="28"/>
      <c r="C18" s="5">
        <f>SUM(C7:C17)</f>
        <v>500000</v>
      </c>
      <c r="D18" s="5">
        <f>SUM(D7:D17)</f>
        <v>0</v>
      </c>
      <c r="E18" s="5">
        <f>SUM(E7:E17)</f>
        <v>1219000</v>
      </c>
      <c r="F18" s="5">
        <f>F6+C18+D18-E18</f>
        <v>23798632</v>
      </c>
    </row>
    <row r="19" spans="1:7" ht="15.75" x14ac:dyDescent="0.25">
      <c r="A19" s="28" t="s">
        <v>270</v>
      </c>
      <c r="B19" s="28"/>
      <c r="C19" s="29">
        <f>F6+C18+D18-E18</f>
        <v>23798632</v>
      </c>
      <c r="D19" s="29"/>
      <c r="E19" s="29"/>
      <c r="F19" s="29"/>
    </row>
    <row r="20" spans="1:7" ht="16.5" x14ac:dyDescent="0.25">
      <c r="A20" s="3"/>
      <c r="B20" s="3"/>
      <c r="C20" s="3"/>
      <c r="D20" s="3"/>
      <c r="E20" s="3"/>
      <c r="F20" s="3"/>
    </row>
    <row r="21" spans="1:7" ht="16.5" x14ac:dyDescent="0.25">
      <c r="A21" s="3"/>
      <c r="B21" s="3"/>
      <c r="C21" s="3"/>
      <c r="D21" s="3"/>
      <c r="E21" s="3"/>
      <c r="F21" s="3"/>
    </row>
  </sheetData>
  <sortState xmlns:xlrd2="http://schemas.microsoft.com/office/spreadsheetml/2017/richdata2" ref="A7:I17">
    <sortCondition ref="A7:A17"/>
  </sortState>
  <mergeCells count="9">
    <mergeCell ref="A18:B18"/>
    <mergeCell ref="A19:B19"/>
    <mergeCell ref="C19:F19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46E73-5C52-42EF-8EC5-30E242C9E017}">
  <dimension ref="A2:G27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272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  <c r="G5" s="12"/>
    </row>
    <row r="6" spans="1:7" ht="15.75" x14ac:dyDescent="0.25">
      <c r="A6" s="4" t="s">
        <v>273</v>
      </c>
      <c r="B6" s="4"/>
      <c r="C6" s="5"/>
      <c r="D6" s="5"/>
      <c r="E6" s="5"/>
      <c r="F6" s="5">
        <f>'T5.2024'!C19</f>
        <v>23798632</v>
      </c>
      <c r="G6" s="22"/>
    </row>
    <row r="7" spans="1:7" ht="15.75" x14ac:dyDescent="0.25">
      <c r="A7" s="6">
        <v>45445</v>
      </c>
      <c r="B7" s="9" t="s">
        <v>7</v>
      </c>
      <c r="C7" s="7"/>
      <c r="D7" s="7"/>
      <c r="E7" s="7">
        <v>203000</v>
      </c>
      <c r="F7" s="8">
        <f t="shared" ref="F7:F23" si="0">F6+C7+D7-E7</f>
        <v>23595632</v>
      </c>
      <c r="G7" s="22"/>
    </row>
    <row r="8" spans="1:7" ht="15.75" x14ac:dyDescent="0.25">
      <c r="A8" s="6">
        <v>45445</v>
      </c>
      <c r="B8" s="9" t="s">
        <v>72</v>
      </c>
      <c r="C8" s="7"/>
      <c r="D8" s="7"/>
      <c r="E8" s="7">
        <v>80000</v>
      </c>
      <c r="F8" s="8">
        <f t="shared" si="0"/>
        <v>23515632</v>
      </c>
      <c r="G8" s="22"/>
    </row>
    <row r="9" spans="1:7" ht="15.75" x14ac:dyDescent="0.25">
      <c r="A9" s="6">
        <v>45445</v>
      </c>
      <c r="B9" s="9" t="s">
        <v>187</v>
      </c>
      <c r="C9" s="7"/>
      <c r="D9" s="7"/>
      <c r="E9" s="7">
        <v>440000</v>
      </c>
      <c r="F9" s="8">
        <f t="shared" si="0"/>
        <v>23075632</v>
      </c>
      <c r="G9" s="22"/>
    </row>
    <row r="10" spans="1:7" ht="15.75" x14ac:dyDescent="0.25">
      <c r="A10" s="6">
        <v>45445</v>
      </c>
      <c r="B10" s="9" t="s">
        <v>163</v>
      </c>
      <c r="C10" s="7"/>
      <c r="D10" s="7"/>
      <c r="E10" s="7">
        <v>120000</v>
      </c>
      <c r="F10" s="8">
        <f t="shared" si="0"/>
        <v>22955632</v>
      </c>
      <c r="G10" s="22"/>
    </row>
    <row r="11" spans="1:7" ht="15.75" x14ac:dyDescent="0.25">
      <c r="A11" s="6">
        <v>45450</v>
      </c>
      <c r="B11" s="9" t="s">
        <v>275</v>
      </c>
      <c r="C11" s="7">
        <v>500000</v>
      </c>
      <c r="D11" s="7"/>
      <c r="E11" s="7"/>
      <c r="F11" s="8">
        <f t="shared" si="0"/>
        <v>23455632</v>
      </c>
      <c r="G11" s="22"/>
    </row>
    <row r="12" spans="1:7" ht="15.75" x14ac:dyDescent="0.25">
      <c r="A12" s="6">
        <v>45459</v>
      </c>
      <c r="B12" s="9" t="s">
        <v>72</v>
      </c>
      <c r="C12" s="7"/>
      <c r="D12" s="7"/>
      <c r="E12" s="7">
        <v>80000</v>
      </c>
      <c r="F12" s="8">
        <f t="shared" si="0"/>
        <v>23375632</v>
      </c>
      <c r="G12" s="22"/>
    </row>
    <row r="13" spans="1:7" ht="15.75" x14ac:dyDescent="0.25">
      <c r="A13" s="6">
        <v>45459</v>
      </c>
      <c r="B13" s="9" t="s">
        <v>7</v>
      </c>
      <c r="C13" s="7"/>
      <c r="D13" s="7"/>
      <c r="E13" s="7">
        <v>215000</v>
      </c>
      <c r="F13" s="8">
        <f t="shared" si="0"/>
        <v>23160632</v>
      </c>
      <c r="G13" s="22"/>
    </row>
    <row r="14" spans="1:7" ht="15.75" x14ac:dyDescent="0.25">
      <c r="A14" s="6">
        <v>45459</v>
      </c>
      <c r="B14" s="9" t="s">
        <v>191</v>
      </c>
      <c r="C14" s="7"/>
      <c r="D14" s="7"/>
      <c r="E14" s="7">
        <v>39000</v>
      </c>
      <c r="F14" s="8">
        <f t="shared" si="0"/>
        <v>23121632</v>
      </c>
      <c r="G14" s="22"/>
    </row>
    <row r="15" spans="1:7" ht="15.75" x14ac:dyDescent="0.25">
      <c r="A15" s="6">
        <v>45459</v>
      </c>
      <c r="B15" s="9" t="s">
        <v>207</v>
      </c>
      <c r="C15" s="7"/>
      <c r="D15" s="7"/>
      <c r="E15" s="7">
        <v>20000</v>
      </c>
      <c r="F15" s="8">
        <f t="shared" si="0"/>
        <v>23101632</v>
      </c>
      <c r="G15" s="22"/>
    </row>
    <row r="16" spans="1:7" ht="15.75" x14ac:dyDescent="0.25">
      <c r="A16" s="6">
        <v>45466</v>
      </c>
      <c r="B16" s="9" t="s">
        <v>72</v>
      </c>
      <c r="C16" s="7"/>
      <c r="D16" s="7"/>
      <c r="E16" s="7">
        <v>80000</v>
      </c>
      <c r="F16" s="8">
        <f t="shared" si="0"/>
        <v>23021632</v>
      </c>
      <c r="G16"/>
    </row>
    <row r="17" spans="1:7" ht="15.75" x14ac:dyDescent="0.25">
      <c r="A17" s="6">
        <v>45466</v>
      </c>
      <c r="B17" s="9" t="s">
        <v>7</v>
      </c>
      <c r="C17" s="7"/>
      <c r="D17" s="7"/>
      <c r="E17" s="7">
        <v>206000</v>
      </c>
      <c r="F17" s="8">
        <f t="shared" si="0"/>
        <v>22815632</v>
      </c>
      <c r="G17" s="22"/>
    </row>
    <row r="18" spans="1:7" ht="15.75" x14ac:dyDescent="0.25">
      <c r="A18" s="6">
        <v>45473</v>
      </c>
      <c r="B18" s="9" t="s">
        <v>10</v>
      </c>
      <c r="C18" s="7"/>
      <c r="D18" s="7"/>
      <c r="E18" s="7">
        <v>150000</v>
      </c>
      <c r="F18" s="8">
        <f t="shared" si="0"/>
        <v>22665632</v>
      </c>
      <c r="G18" s="22"/>
    </row>
    <row r="19" spans="1:7" ht="15.75" x14ac:dyDescent="0.25">
      <c r="A19" s="6">
        <v>45473</v>
      </c>
      <c r="B19" s="9" t="s">
        <v>72</v>
      </c>
      <c r="C19" s="7"/>
      <c r="D19" s="7"/>
      <c r="E19" s="7">
        <v>80000</v>
      </c>
      <c r="F19" s="8">
        <f t="shared" si="0"/>
        <v>22585632</v>
      </c>
      <c r="G19" s="22"/>
    </row>
    <row r="20" spans="1:7" ht="15.75" x14ac:dyDescent="0.25">
      <c r="A20" s="6">
        <v>45473</v>
      </c>
      <c r="B20" s="9" t="s">
        <v>7</v>
      </c>
      <c r="C20" s="7"/>
      <c r="D20" s="7"/>
      <c r="E20" s="7">
        <v>223000</v>
      </c>
      <c r="F20" s="8">
        <f t="shared" si="0"/>
        <v>22362632</v>
      </c>
      <c r="G20" s="22"/>
    </row>
    <row r="21" spans="1:7" ht="15.75" x14ac:dyDescent="0.25">
      <c r="A21" s="6">
        <v>45817</v>
      </c>
      <c r="B21" s="9" t="s">
        <v>72</v>
      </c>
      <c r="C21" s="7"/>
      <c r="D21" s="7"/>
      <c r="E21" s="7">
        <v>80000</v>
      </c>
      <c r="F21" s="8">
        <f t="shared" si="0"/>
        <v>22282632</v>
      </c>
      <c r="G21" s="22"/>
    </row>
    <row r="22" spans="1:7" ht="15.75" x14ac:dyDescent="0.25">
      <c r="A22" s="6">
        <v>45817</v>
      </c>
      <c r="B22" s="9" t="s">
        <v>7</v>
      </c>
      <c r="C22" s="7"/>
      <c r="D22" s="7"/>
      <c r="E22" s="7">
        <v>227000</v>
      </c>
      <c r="F22" s="8">
        <f t="shared" si="0"/>
        <v>22055632</v>
      </c>
      <c r="G22"/>
    </row>
    <row r="23" spans="1:7" ht="15.75" x14ac:dyDescent="0.25">
      <c r="A23" s="6">
        <v>45817</v>
      </c>
      <c r="B23" s="9" t="s">
        <v>10</v>
      </c>
      <c r="C23" s="7"/>
      <c r="D23" s="7"/>
      <c r="E23" s="7">
        <v>150000</v>
      </c>
      <c r="F23" s="8">
        <f t="shared" si="0"/>
        <v>21905632</v>
      </c>
      <c r="G23" s="22"/>
    </row>
    <row r="24" spans="1:7" ht="15.75" x14ac:dyDescent="0.25">
      <c r="A24" s="28" t="s">
        <v>9</v>
      </c>
      <c r="B24" s="28"/>
      <c r="C24" s="5">
        <f>SUM(C7:C23)</f>
        <v>500000</v>
      </c>
      <c r="D24" s="5">
        <f>SUM(D7:D23)</f>
        <v>0</v>
      </c>
      <c r="E24" s="5">
        <f>SUM(E7:E23)</f>
        <v>2393000</v>
      </c>
      <c r="F24" s="5">
        <f>F6+C24+D24-E24</f>
        <v>21905632</v>
      </c>
    </row>
    <row r="25" spans="1:7" ht="15.75" x14ac:dyDescent="0.25">
      <c r="A25" s="28" t="s">
        <v>274</v>
      </c>
      <c r="B25" s="28"/>
      <c r="C25" s="29">
        <f>F6+C24+D24-E24</f>
        <v>21905632</v>
      </c>
      <c r="D25" s="29"/>
      <c r="E25" s="29"/>
      <c r="F25" s="29"/>
    </row>
    <row r="26" spans="1:7" ht="16.5" x14ac:dyDescent="0.25">
      <c r="A26" s="3"/>
      <c r="B26" s="3"/>
      <c r="C26" s="3"/>
      <c r="D26" s="3"/>
      <c r="E26" s="3"/>
      <c r="F26" s="3"/>
    </row>
    <row r="27" spans="1:7" ht="16.5" x14ac:dyDescent="0.25">
      <c r="A27" s="3"/>
      <c r="B27" s="3"/>
      <c r="C27" s="3"/>
      <c r="D27" s="3"/>
      <c r="E27" s="3"/>
      <c r="F27" s="3"/>
    </row>
  </sheetData>
  <sortState xmlns:xlrd2="http://schemas.microsoft.com/office/spreadsheetml/2017/richdata2" ref="A7:G23">
    <sortCondition ref="A7:A23"/>
  </sortState>
  <mergeCells count="9">
    <mergeCell ref="A24:B24"/>
    <mergeCell ref="A25:B25"/>
    <mergeCell ref="C25:F25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91326-935D-4524-9167-38FC2C124E21}">
  <dimension ref="A2:G29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276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  <c r="G5" s="12"/>
    </row>
    <row r="6" spans="1:7" ht="15.75" x14ac:dyDescent="0.25">
      <c r="A6" s="4" t="s">
        <v>279</v>
      </c>
      <c r="B6" s="4"/>
      <c r="C6" s="5"/>
      <c r="D6" s="5"/>
      <c r="E6" s="5"/>
      <c r="F6" s="5">
        <f>'T6.2024'!C25</f>
        <v>21905632</v>
      </c>
      <c r="G6" s="22"/>
    </row>
    <row r="7" spans="1:7" ht="15.75" x14ac:dyDescent="0.25">
      <c r="A7" s="6">
        <v>45480</v>
      </c>
      <c r="B7" s="9" t="s">
        <v>7</v>
      </c>
      <c r="C7" s="7"/>
      <c r="D7" s="7"/>
      <c r="E7" s="7">
        <v>167000</v>
      </c>
      <c r="F7" s="8">
        <f t="shared" ref="F7:F25" si="0">F6+C7+D7-E7</f>
        <v>21738632</v>
      </c>
      <c r="G7" s="22"/>
    </row>
    <row r="8" spans="1:7" ht="15.75" x14ac:dyDescent="0.25">
      <c r="A8" s="6">
        <v>45480</v>
      </c>
      <c r="B8" s="9" t="s">
        <v>11</v>
      </c>
      <c r="C8" s="7"/>
      <c r="D8" s="7"/>
      <c r="E8" s="7">
        <v>250000</v>
      </c>
      <c r="F8" s="8">
        <f t="shared" si="0"/>
        <v>21488632</v>
      </c>
      <c r="G8" s="22"/>
    </row>
    <row r="9" spans="1:7" ht="15.75" x14ac:dyDescent="0.25">
      <c r="A9" s="6">
        <v>45480</v>
      </c>
      <c r="B9" s="9" t="s">
        <v>72</v>
      </c>
      <c r="C9" s="7"/>
      <c r="D9" s="7"/>
      <c r="E9" s="7">
        <v>80000</v>
      </c>
      <c r="F9" s="8">
        <f t="shared" si="0"/>
        <v>21408632</v>
      </c>
      <c r="G9" s="22"/>
    </row>
    <row r="10" spans="1:7" ht="15.75" x14ac:dyDescent="0.25">
      <c r="A10" s="6">
        <v>45481</v>
      </c>
      <c r="B10" s="9" t="s">
        <v>278</v>
      </c>
      <c r="C10" s="7">
        <v>500000</v>
      </c>
      <c r="D10" s="7"/>
      <c r="E10" s="7"/>
      <c r="F10" s="8">
        <f t="shared" si="0"/>
        <v>21908632</v>
      </c>
      <c r="G10" s="22"/>
    </row>
    <row r="11" spans="1:7" ht="15.75" x14ac:dyDescent="0.25">
      <c r="A11" s="6">
        <v>45487</v>
      </c>
      <c r="B11" s="9" t="s">
        <v>7</v>
      </c>
      <c r="C11" s="7"/>
      <c r="D11" s="7"/>
      <c r="E11" s="7">
        <v>173000</v>
      </c>
      <c r="F11" s="8">
        <f t="shared" si="0"/>
        <v>21735632</v>
      </c>
      <c r="G11"/>
    </row>
    <row r="12" spans="1:7" ht="15.75" x14ac:dyDescent="0.25">
      <c r="A12" s="6">
        <v>45487</v>
      </c>
      <c r="B12" s="9" t="s">
        <v>11</v>
      </c>
      <c r="C12" s="7"/>
      <c r="D12" s="7"/>
      <c r="E12" s="7">
        <v>250000</v>
      </c>
      <c r="F12" s="8">
        <f t="shared" si="0"/>
        <v>21485632</v>
      </c>
      <c r="G12" s="22"/>
    </row>
    <row r="13" spans="1:7" ht="15.75" x14ac:dyDescent="0.25">
      <c r="A13" s="6">
        <v>45487</v>
      </c>
      <c r="B13" s="9" t="s">
        <v>191</v>
      </c>
      <c r="C13" s="7"/>
      <c r="D13" s="7"/>
      <c r="E13" s="7">
        <v>50000</v>
      </c>
      <c r="F13" s="8">
        <f t="shared" si="0"/>
        <v>21435632</v>
      </c>
      <c r="G13" s="22"/>
    </row>
    <row r="14" spans="1:7" ht="15.75" x14ac:dyDescent="0.25">
      <c r="A14" s="6">
        <v>45487</v>
      </c>
      <c r="B14" s="9" t="s">
        <v>72</v>
      </c>
      <c r="C14" s="7"/>
      <c r="D14" s="7"/>
      <c r="E14" s="7">
        <v>80000</v>
      </c>
      <c r="F14" s="8">
        <f t="shared" si="0"/>
        <v>21355632</v>
      </c>
      <c r="G14" s="22"/>
    </row>
    <row r="15" spans="1:7" ht="15.75" x14ac:dyDescent="0.25">
      <c r="A15" s="6">
        <v>45487</v>
      </c>
      <c r="B15" s="9" t="s">
        <v>280</v>
      </c>
      <c r="C15" s="7"/>
      <c r="D15" s="7"/>
      <c r="E15" s="7">
        <v>340000</v>
      </c>
      <c r="F15" s="8">
        <f t="shared" si="0"/>
        <v>21015632</v>
      </c>
      <c r="G15" s="22"/>
    </row>
    <row r="16" spans="1:7" ht="15.75" x14ac:dyDescent="0.25">
      <c r="A16" s="6">
        <v>45487</v>
      </c>
      <c r="B16" s="9" t="s">
        <v>281</v>
      </c>
      <c r="C16" s="7"/>
      <c r="D16" s="7"/>
      <c r="E16" s="7">
        <v>50000</v>
      </c>
      <c r="F16" s="8">
        <f t="shared" si="0"/>
        <v>20965632</v>
      </c>
      <c r="G16" s="22"/>
    </row>
    <row r="17" spans="1:7" ht="15.75" x14ac:dyDescent="0.25">
      <c r="A17" s="6">
        <v>45494</v>
      </c>
      <c r="B17" s="9" t="s">
        <v>7</v>
      </c>
      <c r="C17" s="7"/>
      <c r="D17" s="7"/>
      <c r="E17" s="7">
        <v>194000</v>
      </c>
      <c r="F17" s="8">
        <f t="shared" si="0"/>
        <v>20771632</v>
      </c>
      <c r="G17" s="22"/>
    </row>
    <row r="18" spans="1:7" ht="15.75" x14ac:dyDescent="0.25">
      <c r="A18" s="6">
        <v>45494</v>
      </c>
      <c r="B18" s="9" t="s">
        <v>11</v>
      </c>
      <c r="C18" s="7"/>
      <c r="D18" s="7"/>
      <c r="E18" s="7">
        <v>250000</v>
      </c>
      <c r="F18" s="8">
        <f t="shared" si="0"/>
        <v>20521632</v>
      </c>
      <c r="G18" s="22"/>
    </row>
    <row r="19" spans="1:7" ht="15.75" x14ac:dyDescent="0.25">
      <c r="A19" s="6">
        <v>45494</v>
      </c>
      <c r="B19" s="9" t="s">
        <v>13</v>
      </c>
      <c r="C19" s="7"/>
      <c r="D19" s="7"/>
      <c r="E19" s="7">
        <v>160000</v>
      </c>
      <c r="F19" s="8">
        <f t="shared" si="0"/>
        <v>20361632</v>
      </c>
      <c r="G19" s="22"/>
    </row>
    <row r="20" spans="1:7" ht="15.75" x14ac:dyDescent="0.25">
      <c r="A20" s="6">
        <v>45494</v>
      </c>
      <c r="B20" s="9" t="s">
        <v>72</v>
      </c>
      <c r="C20" s="7"/>
      <c r="D20" s="7"/>
      <c r="E20" s="7">
        <v>80000</v>
      </c>
      <c r="F20" s="8">
        <f t="shared" si="0"/>
        <v>20281632</v>
      </c>
      <c r="G20"/>
    </row>
    <row r="21" spans="1:7" ht="15.75" x14ac:dyDescent="0.25">
      <c r="A21" s="6">
        <v>45494</v>
      </c>
      <c r="B21" s="9" t="s">
        <v>214</v>
      </c>
      <c r="C21" s="7"/>
      <c r="D21" s="7"/>
      <c r="E21" s="7">
        <v>6000</v>
      </c>
      <c r="F21" s="8">
        <f t="shared" si="0"/>
        <v>20275632</v>
      </c>
      <c r="G21" s="22"/>
    </row>
    <row r="22" spans="1:7" ht="15.75" x14ac:dyDescent="0.25">
      <c r="A22" s="6">
        <v>45501</v>
      </c>
      <c r="B22" s="9" t="s">
        <v>7</v>
      </c>
      <c r="C22" s="7"/>
      <c r="D22" s="7"/>
      <c r="E22" s="7">
        <v>205000</v>
      </c>
      <c r="F22" s="8">
        <f t="shared" si="0"/>
        <v>20070632</v>
      </c>
      <c r="G22" s="22"/>
    </row>
    <row r="23" spans="1:7" ht="15.75" x14ac:dyDescent="0.25">
      <c r="A23" s="6">
        <v>45501</v>
      </c>
      <c r="B23" s="9" t="s">
        <v>11</v>
      </c>
      <c r="C23" s="7"/>
      <c r="D23" s="7"/>
      <c r="E23" s="7">
        <v>250000</v>
      </c>
      <c r="F23" s="8">
        <f t="shared" si="0"/>
        <v>19820632</v>
      </c>
      <c r="G23" s="22"/>
    </row>
    <row r="24" spans="1:7" ht="15.75" x14ac:dyDescent="0.25">
      <c r="A24" s="6">
        <v>45501</v>
      </c>
      <c r="B24" s="9" t="s">
        <v>72</v>
      </c>
      <c r="C24" s="7"/>
      <c r="D24" s="7"/>
      <c r="E24" s="7">
        <v>80000</v>
      </c>
      <c r="F24" s="8">
        <f t="shared" si="0"/>
        <v>19740632</v>
      </c>
      <c r="G24" s="22"/>
    </row>
    <row r="25" spans="1:7" ht="15.75" x14ac:dyDescent="0.25">
      <c r="A25" s="6">
        <v>45501</v>
      </c>
      <c r="B25" s="9" t="s">
        <v>188</v>
      </c>
      <c r="C25" s="7"/>
      <c r="D25" s="7"/>
      <c r="E25" s="7">
        <v>30000</v>
      </c>
      <c r="F25" s="8">
        <f t="shared" si="0"/>
        <v>19710632</v>
      </c>
      <c r="G25" s="22"/>
    </row>
    <row r="26" spans="1:7" ht="15.75" x14ac:dyDescent="0.25">
      <c r="A26" s="28" t="s">
        <v>9</v>
      </c>
      <c r="B26" s="28"/>
      <c r="C26" s="5">
        <f>SUM(C7:C25)</f>
        <v>500000</v>
      </c>
      <c r="D26" s="5">
        <f>SUM(D7:D25)</f>
        <v>0</v>
      </c>
      <c r="E26" s="5">
        <f>SUM(E7:E25)</f>
        <v>2695000</v>
      </c>
      <c r="F26" s="5">
        <f>F6+C26+D26-E26</f>
        <v>19710632</v>
      </c>
    </row>
    <row r="27" spans="1:7" ht="15.75" x14ac:dyDescent="0.25">
      <c r="A27" s="28" t="s">
        <v>277</v>
      </c>
      <c r="B27" s="28"/>
      <c r="C27" s="29">
        <f>F6+C26+D26-E26</f>
        <v>19710632</v>
      </c>
      <c r="D27" s="29"/>
      <c r="E27" s="29"/>
      <c r="F27" s="29"/>
    </row>
    <row r="28" spans="1:7" ht="16.5" x14ac:dyDescent="0.25">
      <c r="A28" s="3"/>
      <c r="B28" s="3"/>
      <c r="C28" s="3"/>
      <c r="D28" s="3"/>
      <c r="E28" s="3"/>
      <c r="F28" s="3"/>
    </row>
    <row r="29" spans="1:7" ht="16.5" x14ac:dyDescent="0.25">
      <c r="A29" s="3"/>
      <c r="B29" s="3"/>
      <c r="C29" s="3"/>
      <c r="D29" s="3"/>
      <c r="E29" s="3"/>
      <c r="F29" s="3"/>
    </row>
  </sheetData>
  <sortState xmlns:xlrd2="http://schemas.microsoft.com/office/spreadsheetml/2017/richdata2" ref="A7:G25">
    <sortCondition ref="A7:A25"/>
  </sortState>
  <mergeCells count="9">
    <mergeCell ref="A26:B26"/>
    <mergeCell ref="A27:B27"/>
    <mergeCell ref="C27:F27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59FD5-DA23-4A1D-A2AE-141B5FE538FA}">
  <dimension ref="A2:G39"/>
  <sheetViews>
    <sheetView topLeftCell="A3"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282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  <c r="G5" s="12"/>
    </row>
    <row r="6" spans="1:7" ht="15.75" x14ac:dyDescent="0.25">
      <c r="A6" s="4" t="s">
        <v>283</v>
      </c>
      <c r="B6" s="4"/>
      <c r="C6" s="5"/>
      <c r="D6" s="5"/>
      <c r="E6" s="5"/>
      <c r="F6" s="5">
        <f>'T7.2024'!C27</f>
        <v>19710632</v>
      </c>
      <c r="G6" s="22"/>
    </row>
    <row r="7" spans="1:7" ht="15.75" x14ac:dyDescent="0.25">
      <c r="A7" s="6">
        <v>45508</v>
      </c>
      <c r="B7" s="9" t="s">
        <v>11</v>
      </c>
      <c r="C7" s="7"/>
      <c r="D7" s="7"/>
      <c r="E7" s="7">
        <v>250000</v>
      </c>
      <c r="F7" s="8">
        <f t="shared" ref="F7:F32" si="0">F6+C7+D7-E7</f>
        <v>19460632</v>
      </c>
      <c r="G7" s="22"/>
    </row>
    <row r="8" spans="1:7" ht="15.75" x14ac:dyDescent="0.25">
      <c r="A8" s="6">
        <v>45508</v>
      </c>
      <c r="B8" s="9" t="s">
        <v>7</v>
      </c>
      <c r="C8" s="7"/>
      <c r="D8" s="7"/>
      <c r="E8" s="7">
        <v>245000</v>
      </c>
      <c r="F8" s="8">
        <f t="shared" si="0"/>
        <v>19215632</v>
      </c>
      <c r="G8" s="22"/>
    </row>
    <row r="9" spans="1:7" ht="15.75" x14ac:dyDescent="0.25">
      <c r="A9" s="6">
        <v>45508</v>
      </c>
      <c r="B9" s="9" t="s">
        <v>72</v>
      </c>
      <c r="C9" s="7"/>
      <c r="D9" s="7"/>
      <c r="E9" s="7">
        <v>80000</v>
      </c>
      <c r="F9" s="8">
        <f t="shared" si="0"/>
        <v>19135632</v>
      </c>
      <c r="G9" s="22"/>
    </row>
    <row r="10" spans="1:7" ht="15.75" x14ac:dyDescent="0.25">
      <c r="A10" s="6">
        <v>45508</v>
      </c>
      <c r="B10" s="9" t="s">
        <v>239</v>
      </c>
      <c r="C10" s="7"/>
      <c r="D10" s="7"/>
      <c r="E10" s="7">
        <v>100000</v>
      </c>
      <c r="F10" s="8">
        <f t="shared" si="0"/>
        <v>19035632</v>
      </c>
      <c r="G10"/>
    </row>
    <row r="11" spans="1:7" ht="15.75" x14ac:dyDescent="0.25">
      <c r="A11" s="6">
        <v>45511</v>
      </c>
      <c r="B11" s="9" t="s">
        <v>285</v>
      </c>
      <c r="C11" s="7">
        <v>500000</v>
      </c>
      <c r="D11" s="7"/>
      <c r="E11" s="7"/>
      <c r="F11" s="8">
        <f t="shared" si="0"/>
        <v>19535632</v>
      </c>
      <c r="G11" s="22"/>
    </row>
    <row r="12" spans="1:7" ht="15.75" x14ac:dyDescent="0.25">
      <c r="A12" s="6">
        <v>45515</v>
      </c>
      <c r="B12" s="9" t="s">
        <v>187</v>
      </c>
      <c r="C12" s="7"/>
      <c r="D12" s="7"/>
      <c r="E12" s="7">
        <v>445000</v>
      </c>
      <c r="F12" s="8">
        <f t="shared" si="0"/>
        <v>19090632</v>
      </c>
      <c r="G12" s="22"/>
    </row>
    <row r="13" spans="1:7" ht="15.75" x14ac:dyDescent="0.25">
      <c r="A13" s="6">
        <v>45515</v>
      </c>
      <c r="B13" s="9" t="s">
        <v>13</v>
      </c>
      <c r="C13" s="7"/>
      <c r="D13" s="7"/>
      <c r="E13" s="7">
        <v>150000</v>
      </c>
      <c r="F13" s="8">
        <f t="shared" si="0"/>
        <v>18940632</v>
      </c>
      <c r="G13" s="22"/>
    </row>
    <row r="14" spans="1:7" ht="15.75" x14ac:dyDescent="0.25">
      <c r="A14" s="6">
        <v>45515</v>
      </c>
      <c r="B14" s="9" t="s">
        <v>72</v>
      </c>
      <c r="C14" s="7"/>
      <c r="D14" s="7"/>
      <c r="E14" s="7">
        <v>80000</v>
      </c>
      <c r="F14" s="8">
        <f t="shared" si="0"/>
        <v>18860632</v>
      </c>
      <c r="G14" s="22"/>
    </row>
    <row r="15" spans="1:7" ht="15.75" x14ac:dyDescent="0.25">
      <c r="A15" s="6">
        <v>45515</v>
      </c>
      <c r="B15" s="9" t="s">
        <v>11</v>
      </c>
      <c r="C15" s="7"/>
      <c r="D15" s="7"/>
      <c r="E15" s="7">
        <v>250000</v>
      </c>
      <c r="F15" s="8">
        <f t="shared" si="0"/>
        <v>18610632</v>
      </c>
      <c r="G15" s="22"/>
    </row>
    <row r="16" spans="1:7" ht="15.75" x14ac:dyDescent="0.25">
      <c r="A16" s="6">
        <v>45515</v>
      </c>
      <c r="B16" s="9" t="s">
        <v>7</v>
      </c>
      <c r="C16" s="7"/>
      <c r="D16" s="7"/>
      <c r="E16" s="7">
        <v>191000</v>
      </c>
      <c r="F16" s="8">
        <f t="shared" si="0"/>
        <v>18419632</v>
      </c>
      <c r="G16" s="22"/>
    </row>
    <row r="17" spans="1:7" ht="15.75" x14ac:dyDescent="0.25">
      <c r="A17" s="6">
        <v>45515</v>
      </c>
      <c r="B17" s="9" t="s">
        <v>172</v>
      </c>
      <c r="C17" s="7"/>
      <c r="D17" s="7"/>
      <c r="E17" s="7">
        <v>25000</v>
      </c>
      <c r="F17" s="8">
        <f t="shared" si="0"/>
        <v>18394632</v>
      </c>
      <c r="G17" s="22"/>
    </row>
    <row r="18" spans="1:7" ht="15.75" x14ac:dyDescent="0.25">
      <c r="A18" s="6">
        <v>45521</v>
      </c>
      <c r="B18" s="9" t="s">
        <v>286</v>
      </c>
      <c r="C18" s="7"/>
      <c r="D18" s="7">
        <v>3830000</v>
      </c>
      <c r="E18" s="7"/>
      <c r="F18" s="8">
        <f t="shared" si="0"/>
        <v>22224632</v>
      </c>
      <c r="G18" s="22"/>
    </row>
    <row r="19" spans="1:7" ht="15.75" x14ac:dyDescent="0.25">
      <c r="A19" s="6">
        <v>45522</v>
      </c>
      <c r="B19" s="9" t="s">
        <v>7</v>
      </c>
      <c r="C19" s="7"/>
      <c r="D19" s="7"/>
      <c r="E19" s="7">
        <v>225000</v>
      </c>
      <c r="F19" s="8">
        <f t="shared" si="0"/>
        <v>21999632</v>
      </c>
      <c r="G19" s="22"/>
    </row>
    <row r="20" spans="1:7" ht="15.75" x14ac:dyDescent="0.25">
      <c r="A20" s="6">
        <v>45522</v>
      </c>
      <c r="B20" s="9" t="s">
        <v>11</v>
      </c>
      <c r="C20" s="7"/>
      <c r="D20" s="7"/>
      <c r="E20" s="7">
        <v>250000</v>
      </c>
      <c r="F20" s="8">
        <f t="shared" si="0"/>
        <v>21749632</v>
      </c>
      <c r="G20" s="22"/>
    </row>
    <row r="21" spans="1:7" ht="15.75" x14ac:dyDescent="0.25">
      <c r="A21" s="6">
        <v>45522</v>
      </c>
      <c r="B21" s="9" t="s">
        <v>72</v>
      </c>
      <c r="C21" s="7"/>
      <c r="D21" s="7"/>
      <c r="E21" s="7">
        <v>90000</v>
      </c>
      <c r="F21" s="8">
        <f t="shared" si="0"/>
        <v>21659632</v>
      </c>
      <c r="G21"/>
    </row>
    <row r="22" spans="1:7" ht="15.75" x14ac:dyDescent="0.25">
      <c r="A22" s="6">
        <v>45522</v>
      </c>
      <c r="B22" s="9" t="s">
        <v>212</v>
      </c>
      <c r="C22" s="7"/>
      <c r="D22" s="7"/>
      <c r="E22" s="7">
        <v>60000</v>
      </c>
      <c r="F22" s="8">
        <f t="shared" si="0"/>
        <v>21599632</v>
      </c>
      <c r="G22" s="22"/>
    </row>
    <row r="23" spans="1:7" ht="15.75" x14ac:dyDescent="0.25">
      <c r="A23" s="6">
        <v>45522</v>
      </c>
      <c r="B23" s="9" t="s">
        <v>211</v>
      </c>
      <c r="C23" s="7"/>
      <c r="D23" s="7"/>
      <c r="E23" s="7">
        <v>60000</v>
      </c>
      <c r="F23" s="8">
        <f t="shared" si="0"/>
        <v>21539632</v>
      </c>
      <c r="G23" s="22"/>
    </row>
    <row r="24" spans="1:7" ht="15.75" x14ac:dyDescent="0.25">
      <c r="A24" s="6">
        <v>45522</v>
      </c>
      <c r="B24" s="9" t="s">
        <v>207</v>
      </c>
      <c r="C24" s="7"/>
      <c r="D24" s="7"/>
      <c r="E24" s="7">
        <v>30000</v>
      </c>
      <c r="F24" s="8">
        <f t="shared" si="0"/>
        <v>21509632</v>
      </c>
      <c r="G24" s="22"/>
    </row>
    <row r="25" spans="1:7" ht="15.75" x14ac:dyDescent="0.25">
      <c r="A25" s="6">
        <v>45522</v>
      </c>
      <c r="B25" s="9" t="s">
        <v>287</v>
      </c>
      <c r="C25" s="7"/>
      <c r="D25" s="7"/>
      <c r="E25" s="7">
        <v>16000</v>
      </c>
      <c r="F25" s="8">
        <f t="shared" si="0"/>
        <v>21493632</v>
      </c>
      <c r="G25" s="22"/>
    </row>
    <row r="26" spans="1:7" ht="15.75" x14ac:dyDescent="0.25">
      <c r="A26" s="6">
        <v>45529</v>
      </c>
      <c r="B26" s="9" t="s">
        <v>13</v>
      </c>
      <c r="C26" s="7"/>
      <c r="D26" s="7"/>
      <c r="E26" s="7">
        <v>150000</v>
      </c>
      <c r="F26" s="8">
        <f t="shared" si="0"/>
        <v>21343632</v>
      </c>
      <c r="G26" s="22"/>
    </row>
    <row r="27" spans="1:7" ht="15.75" x14ac:dyDescent="0.25">
      <c r="A27" s="6">
        <v>45529</v>
      </c>
      <c r="B27" s="9" t="s">
        <v>11</v>
      </c>
      <c r="C27" s="7"/>
      <c r="D27" s="7"/>
      <c r="E27" s="7">
        <v>250000</v>
      </c>
      <c r="F27" s="8">
        <f t="shared" si="0"/>
        <v>21093632</v>
      </c>
      <c r="G27" s="22"/>
    </row>
    <row r="28" spans="1:7" ht="15.75" x14ac:dyDescent="0.25">
      <c r="A28" s="6">
        <v>45529</v>
      </c>
      <c r="B28" s="9" t="s">
        <v>7</v>
      </c>
      <c r="C28" s="7"/>
      <c r="D28" s="7"/>
      <c r="E28" s="7">
        <v>239000</v>
      </c>
      <c r="F28" s="8">
        <f t="shared" si="0"/>
        <v>20854632</v>
      </c>
      <c r="G28" s="22"/>
    </row>
    <row r="29" spans="1:7" ht="15.75" x14ac:dyDescent="0.25">
      <c r="A29" s="6">
        <v>45529</v>
      </c>
      <c r="B29" s="9" t="s">
        <v>72</v>
      </c>
      <c r="C29" s="7"/>
      <c r="D29" s="7"/>
      <c r="E29" s="7">
        <v>90000</v>
      </c>
      <c r="F29" s="8">
        <f t="shared" si="0"/>
        <v>20764632</v>
      </c>
      <c r="G29" s="22"/>
    </row>
    <row r="30" spans="1:7" ht="15.75" x14ac:dyDescent="0.25">
      <c r="A30" s="6">
        <v>45529</v>
      </c>
      <c r="B30" s="9" t="s">
        <v>288</v>
      </c>
      <c r="C30" s="7"/>
      <c r="D30" s="7"/>
      <c r="E30" s="7">
        <v>65000</v>
      </c>
      <c r="F30" s="8">
        <f t="shared" si="0"/>
        <v>20699632</v>
      </c>
      <c r="G30" s="22"/>
    </row>
    <row r="31" spans="1:7" ht="15.75" x14ac:dyDescent="0.25">
      <c r="A31" s="6">
        <v>45529</v>
      </c>
      <c r="B31" s="9" t="s">
        <v>289</v>
      </c>
      <c r="C31" s="7"/>
      <c r="D31" s="7"/>
      <c r="E31" s="7">
        <v>20000</v>
      </c>
      <c r="F31" s="8">
        <f t="shared" si="0"/>
        <v>20679632</v>
      </c>
      <c r="G31"/>
    </row>
    <row r="32" spans="1:7" ht="15.75" x14ac:dyDescent="0.25">
      <c r="A32" s="6">
        <v>45529</v>
      </c>
      <c r="B32" s="9" t="s">
        <v>290</v>
      </c>
      <c r="C32" s="7"/>
      <c r="D32" s="7"/>
      <c r="E32" s="7">
        <v>35000</v>
      </c>
      <c r="F32" s="8">
        <f t="shared" si="0"/>
        <v>20644632</v>
      </c>
      <c r="G32" s="22"/>
    </row>
    <row r="33" spans="1:7" ht="15.75" x14ac:dyDescent="0.25">
      <c r="A33" s="28" t="s">
        <v>9</v>
      </c>
      <c r="B33" s="28"/>
      <c r="C33" s="5">
        <f>SUM(C7:C32)</f>
        <v>500000</v>
      </c>
      <c r="D33" s="5">
        <f>SUM(D7:D32)</f>
        <v>3830000</v>
      </c>
      <c r="E33" s="5">
        <f>SUM(E7:E32)</f>
        <v>3396000</v>
      </c>
      <c r="F33" s="5">
        <f>F6+C33+D33-E33</f>
        <v>20644632</v>
      </c>
      <c r="G33" s="22"/>
    </row>
    <row r="34" spans="1:7" ht="15.75" x14ac:dyDescent="0.25">
      <c r="A34" s="28" t="s">
        <v>284</v>
      </c>
      <c r="B34" s="28"/>
      <c r="C34" s="29">
        <f>F6+C33+D33-E33</f>
        <v>20644632</v>
      </c>
      <c r="D34" s="29"/>
      <c r="E34" s="29"/>
      <c r="F34" s="29"/>
      <c r="G34" s="22"/>
    </row>
    <row r="35" spans="1:7" ht="16.5" x14ac:dyDescent="0.25">
      <c r="A35" s="3"/>
      <c r="B35" s="3"/>
      <c r="C35" s="3"/>
      <c r="D35" s="3"/>
      <c r="E35" s="3"/>
      <c r="F35" s="3"/>
      <c r="G35" s="22"/>
    </row>
    <row r="36" spans="1:7" ht="16.5" x14ac:dyDescent="0.25">
      <c r="A36" s="3"/>
      <c r="B36" s="3"/>
      <c r="C36" s="3"/>
      <c r="D36" s="3"/>
      <c r="E36" s="3"/>
      <c r="F36" s="3"/>
      <c r="G36" s="22"/>
    </row>
    <row r="37" spans="1:7" ht="15.75" x14ac:dyDescent="0.25">
      <c r="G37" s="22"/>
    </row>
    <row r="38" spans="1:7" x14ac:dyDescent="0.25">
      <c r="G38"/>
    </row>
    <row r="39" spans="1:7" ht="15.75" x14ac:dyDescent="0.25">
      <c r="G39" s="26"/>
    </row>
  </sheetData>
  <sortState xmlns:xlrd2="http://schemas.microsoft.com/office/spreadsheetml/2017/richdata2" ref="A7:I32">
    <sortCondition ref="A7:A32"/>
  </sortState>
  <mergeCells count="9">
    <mergeCell ref="A33:B33"/>
    <mergeCell ref="A34:B34"/>
    <mergeCell ref="C34:F34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1FEA1-B4CA-4BDC-8B58-B4A5DDA1AEAB}">
  <dimension ref="A2:G38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292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  <c r="G5" s="12"/>
    </row>
    <row r="6" spans="1:7" ht="15.75" x14ac:dyDescent="0.25">
      <c r="A6" s="4" t="s">
        <v>291</v>
      </c>
      <c r="B6" s="4"/>
      <c r="C6" s="5"/>
      <c r="D6" s="5"/>
      <c r="E6" s="5"/>
      <c r="F6" s="5">
        <f>'T8.2024'!C34</f>
        <v>20644632</v>
      </c>
      <c r="G6" s="22"/>
    </row>
    <row r="7" spans="1:7" ht="15.75" x14ac:dyDescent="0.25">
      <c r="A7" s="6">
        <v>45536</v>
      </c>
      <c r="B7" s="9" t="s">
        <v>7</v>
      </c>
      <c r="C7" s="7"/>
      <c r="D7" s="7"/>
      <c r="E7" s="7">
        <v>190000</v>
      </c>
      <c r="F7" s="8">
        <f t="shared" ref="F7:F28" si="0">F6+C7+D7-E7</f>
        <v>20454632</v>
      </c>
      <c r="G7" s="22"/>
    </row>
    <row r="8" spans="1:7" ht="15.75" x14ac:dyDescent="0.25">
      <c r="A8" s="6">
        <v>45536</v>
      </c>
      <c r="B8" s="9" t="s">
        <v>11</v>
      </c>
      <c r="C8" s="7"/>
      <c r="D8" s="7"/>
      <c r="E8" s="7">
        <v>250000</v>
      </c>
      <c r="F8" s="8">
        <f t="shared" si="0"/>
        <v>20204632</v>
      </c>
      <c r="G8" s="22"/>
    </row>
    <row r="9" spans="1:7" ht="15.75" x14ac:dyDescent="0.25">
      <c r="A9" s="6">
        <v>45536</v>
      </c>
      <c r="B9" s="9" t="s">
        <v>72</v>
      </c>
      <c r="C9" s="7"/>
      <c r="D9" s="7"/>
      <c r="E9" s="7">
        <v>90000</v>
      </c>
      <c r="F9" s="8">
        <f t="shared" si="0"/>
        <v>20114632</v>
      </c>
      <c r="G9" s="22"/>
    </row>
    <row r="10" spans="1:7" ht="15.75" x14ac:dyDescent="0.25">
      <c r="A10" s="6">
        <v>45539</v>
      </c>
      <c r="B10" s="9" t="s">
        <v>294</v>
      </c>
      <c r="C10" s="7">
        <v>500000</v>
      </c>
      <c r="D10" s="7"/>
      <c r="E10" s="7"/>
      <c r="F10" s="8">
        <f t="shared" si="0"/>
        <v>20614632</v>
      </c>
      <c r="G10" s="22"/>
    </row>
    <row r="11" spans="1:7" ht="15.75" x14ac:dyDescent="0.25">
      <c r="A11" s="6">
        <v>45543</v>
      </c>
      <c r="B11" s="9" t="s">
        <v>7</v>
      </c>
      <c r="C11" s="7"/>
      <c r="D11" s="7"/>
      <c r="E11" s="7">
        <v>189000</v>
      </c>
      <c r="F11" s="8">
        <f t="shared" si="0"/>
        <v>20425632</v>
      </c>
      <c r="G11"/>
    </row>
    <row r="12" spans="1:7" ht="15.75" x14ac:dyDescent="0.25">
      <c r="A12" s="6">
        <v>45543</v>
      </c>
      <c r="B12" s="9" t="s">
        <v>11</v>
      </c>
      <c r="C12" s="7"/>
      <c r="D12" s="7"/>
      <c r="E12" s="7">
        <v>250000</v>
      </c>
      <c r="F12" s="8">
        <f t="shared" si="0"/>
        <v>20175632</v>
      </c>
      <c r="G12" s="22"/>
    </row>
    <row r="13" spans="1:7" ht="15.75" x14ac:dyDescent="0.25">
      <c r="A13" s="6">
        <v>45543</v>
      </c>
      <c r="B13" s="9" t="s">
        <v>72</v>
      </c>
      <c r="C13" s="7"/>
      <c r="D13" s="7"/>
      <c r="E13" s="7">
        <v>90000</v>
      </c>
      <c r="F13" s="8">
        <f t="shared" si="0"/>
        <v>20085632</v>
      </c>
      <c r="G13" s="22"/>
    </row>
    <row r="14" spans="1:7" ht="15.75" x14ac:dyDescent="0.25">
      <c r="A14" s="6">
        <v>45543</v>
      </c>
      <c r="B14" s="9" t="s">
        <v>13</v>
      </c>
      <c r="C14" s="7"/>
      <c r="D14" s="7"/>
      <c r="E14" s="7">
        <v>150000</v>
      </c>
      <c r="F14" s="8">
        <f t="shared" si="0"/>
        <v>19935632</v>
      </c>
      <c r="G14" s="22"/>
    </row>
    <row r="15" spans="1:7" ht="15.75" x14ac:dyDescent="0.25">
      <c r="A15" s="6">
        <v>45543</v>
      </c>
      <c r="B15" s="9" t="s">
        <v>191</v>
      </c>
      <c r="C15" s="7"/>
      <c r="D15" s="7"/>
      <c r="E15" s="7">
        <v>105000</v>
      </c>
      <c r="F15" s="8">
        <f t="shared" si="0"/>
        <v>19830632</v>
      </c>
      <c r="G15" s="22"/>
    </row>
    <row r="16" spans="1:7" ht="15.75" x14ac:dyDescent="0.25">
      <c r="A16" s="6">
        <v>45543</v>
      </c>
      <c r="B16" s="9" t="s">
        <v>188</v>
      </c>
      <c r="C16" s="7"/>
      <c r="D16" s="7"/>
      <c r="E16" s="7">
        <v>55000</v>
      </c>
      <c r="F16" s="8">
        <f t="shared" si="0"/>
        <v>19775632</v>
      </c>
      <c r="G16" s="22"/>
    </row>
    <row r="17" spans="1:7" ht="15.75" x14ac:dyDescent="0.25">
      <c r="A17" s="6">
        <v>45550</v>
      </c>
      <c r="B17" s="9" t="s">
        <v>11</v>
      </c>
      <c r="C17" s="7"/>
      <c r="D17" s="7"/>
      <c r="E17" s="7">
        <v>250000</v>
      </c>
      <c r="F17" s="8">
        <f t="shared" si="0"/>
        <v>19525632</v>
      </c>
      <c r="G17" s="22"/>
    </row>
    <row r="18" spans="1:7" ht="15.75" x14ac:dyDescent="0.25">
      <c r="A18" s="6">
        <v>45550</v>
      </c>
      <c r="B18" s="9" t="s">
        <v>7</v>
      </c>
      <c r="C18" s="7"/>
      <c r="D18" s="7"/>
      <c r="E18" s="7">
        <v>196000</v>
      </c>
      <c r="F18" s="8">
        <f t="shared" si="0"/>
        <v>19329632</v>
      </c>
      <c r="G18" s="22"/>
    </row>
    <row r="19" spans="1:7" ht="15.75" x14ac:dyDescent="0.25">
      <c r="A19" s="6">
        <v>45550</v>
      </c>
      <c r="B19" s="9" t="s">
        <v>72</v>
      </c>
      <c r="C19" s="7"/>
      <c r="D19" s="7"/>
      <c r="E19" s="7">
        <v>90000</v>
      </c>
      <c r="F19" s="8">
        <f t="shared" si="0"/>
        <v>19239632</v>
      </c>
      <c r="G19" s="22"/>
    </row>
    <row r="20" spans="1:7" ht="15.75" x14ac:dyDescent="0.25">
      <c r="A20" s="6">
        <v>45557</v>
      </c>
      <c r="B20" s="9" t="s">
        <v>11</v>
      </c>
      <c r="C20" s="7"/>
      <c r="D20" s="7"/>
      <c r="E20" s="7">
        <v>250000</v>
      </c>
      <c r="F20" s="8">
        <f t="shared" si="0"/>
        <v>18989632</v>
      </c>
      <c r="G20"/>
    </row>
    <row r="21" spans="1:7" ht="15.75" x14ac:dyDescent="0.25">
      <c r="A21" s="6">
        <v>45557</v>
      </c>
      <c r="B21" s="9" t="s">
        <v>7</v>
      </c>
      <c r="C21" s="7"/>
      <c r="D21" s="7"/>
      <c r="E21" s="7">
        <v>188000</v>
      </c>
      <c r="F21" s="8">
        <f t="shared" si="0"/>
        <v>18801632</v>
      </c>
      <c r="G21" s="22"/>
    </row>
    <row r="22" spans="1:7" ht="15.75" x14ac:dyDescent="0.25">
      <c r="A22" s="6">
        <v>45557</v>
      </c>
      <c r="B22" s="9" t="s">
        <v>196</v>
      </c>
      <c r="C22" s="7"/>
      <c r="D22" s="7"/>
      <c r="E22" s="7">
        <v>50000</v>
      </c>
      <c r="F22" s="8">
        <f t="shared" si="0"/>
        <v>18751632</v>
      </c>
      <c r="G22" s="22"/>
    </row>
    <row r="23" spans="1:7" ht="15.75" x14ac:dyDescent="0.25">
      <c r="A23" s="6">
        <v>45557</v>
      </c>
      <c r="B23" s="9" t="s">
        <v>296</v>
      </c>
      <c r="C23" s="7"/>
      <c r="D23" s="7"/>
      <c r="E23" s="7">
        <v>24000</v>
      </c>
      <c r="F23" s="8">
        <f t="shared" si="0"/>
        <v>18727632</v>
      </c>
      <c r="G23" s="22"/>
    </row>
    <row r="24" spans="1:7" ht="15.75" x14ac:dyDescent="0.25">
      <c r="A24" s="6">
        <v>45557</v>
      </c>
      <c r="B24" s="9" t="s">
        <v>72</v>
      </c>
      <c r="C24" s="7"/>
      <c r="D24" s="7"/>
      <c r="E24" s="7">
        <v>90000</v>
      </c>
      <c r="F24" s="8">
        <f t="shared" si="0"/>
        <v>18637632</v>
      </c>
      <c r="G24" s="22"/>
    </row>
    <row r="25" spans="1:7" ht="15.75" x14ac:dyDescent="0.25">
      <c r="A25" s="6">
        <v>45557</v>
      </c>
      <c r="B25" s="9" t="s">
        <v>13</v>
      </c>
      <c r="C25" s="7"/>
      <c r="D25" s="7"/>
      <c r="E25" s="7">
        <v>155000</v>
      </c>
      <c r="F25" s="8">
        <f t="shared" si="0"/>
        <v>18482632</v>
      </c>
      <c r="G25" s="22"/>
    </row>
    <row r="26" spans="1:7" ht="15.75" x14ac:dyDescent="0.25">
      <c r="A26" s="6">
        <v>45564</v>
      </c>
      <c r="B26" s="9" t="s">
        <v>11</v>
      </c>
      <c r="C26" s="7"/>
      <c r="D26" s="7"/>
      <c r="E26" s="7">
        <v>250000</v>
      </c>
      <c r="F26" s="8">
        <f t="shared" si="0"/>
        <v>18232632</v>
      </c>
      <c r="G26"/>
    </row>
    <row r="27" spans="1:7" ht="15.75" x14ac:dyDescent="0.25">
      <c r="A27" s="6">
        <v>45564</v>
      </c>
      <c r="B27" s="9" t="s">
        <v>7</v>
      </c>
      <c r="C27" s="7"/>
      <c r="D27" s="7"/>
      <c r="E27" s="7">
        <v>223000</v>
      </c>
      <c r="F27" s="8">
        <f t="shared" si="0"/>
        <v>18009632</v>
      </c>
      <c r="G27" s="22"/>
    </row>
    <row r="28" spans="1:7" ht="15.75" x14ac:dyDescent="0.25">
      <c r="A28" s="6">
        <v>45564</v>
      </c>
      <c r="B28" s="9" t="s">
        <v>72</v>
      </c>
      <c r="C28" s="7"/>
      <c r="D28" s="7"/>
      <c r="E28" s="7">
        <v>90000</v>
      </c>
      <c r="F28" s="8">
        <f t="shared" si="0"/>
        <v>17919632</v>
      </c>
      <c r="G28" s="22"/>
    </row>
    <row r="29" spans="1:7" ht="15.75" x14ac:dyDescent="0.25">
      <c r="A29" s="28" t="s">
        <v>9</v>
      </c>
      <c r="B29" s="28"/>
      <c r="C29" s="5">
        <f>SUM(C7:C28)</f>
        <v>500000</v>
      </c>
      <c r="D29" s="5">
        <f>SUM(D7:D28)</f>
        <v>0</v>
      </c>
      <c r="E29" s="5">
        <f>SUM(E7:E28)</f>
        <v>3225000</v>
      </c>
      <c r="F29" s="5">
        <f>F6+C29+D29-E29</f>
        <v>17919632</v>
      </c>
      <c r="G29" s="22"/>
    </row>
    <row r="30" spans="1:7" ht="15.75" x14ac:dyDescent="0.25">
      <c r="A30" s="28" t="s">
        <v>293</v>
      </c>
      <c r="B30" s="28"/>
      <c r="C30" s="29">
        <f>F6+C29+D29-E29</f>
        <v>17919632</v>
      </c>
      <c r="D30" s="29"/>
      <c r="E30" s="29"/>
      <c r="F30" s="29"/>
      <c r="G30" s="22"/>
    </row>
    <row r="31" spans="1:7" ht="16.5" x14ac:dyDescent="0.25">
      <c r="A31" s="3"/>
      <c r="B31" s="3"/>
      <c r="C31" s="3"/>
      <c r="D31" s="3"/>
      <c r="E31" s="3"/>
      <c r="F31" s="3"/>
      <c r="G31"/>
    </row>
    <row r="32" spans="1:7" ht="16.5" x14ac:dyDescent="0.25">
      <c r="A32" s="3"/>
      <c r="B32" s="3"/>
      <c r="C32" s="3"/>
      <c r="D32" s="3"/>
      <c r="E32" s="3"/>
      <c r="F32" s="3"/>
      <c r="G32" s="22"/>
    </row>
    <row r="33" spans="7:7" ht="15.75" x14ac:dyDescent="0.25">
      <c r="G33" s="22"/>
    </row>
    <row r="34" spans="7:7" ht="15.75" x14ac:dyDescent="0.25">
      <c r="G34" s="22"/>
    </row>
    <row r="35" spans="7:7" ht="15.75" x14ac:dyDescent="0.25">
      <c r="G35" s="22"/>
    </row>
    <row r="36" spans="7:7" ht="15.75" x14ac:dyDescent="0.25">
      <c r="G36" s="22"/>
    </row>
    <row r="37" spans="7:7" ht="15.75" x14ac:dyDescent="0.25">
      <c r="G37" s="22"/>
    </row>
    <row r="38" spans="7:7" ht="15.75" x14ac:dyDescent="0.25">
      <c r="G38" s="22" t="s">
        <v>295</v>
      </c>
    </row>
  </sheetData>
  <sortState xmlns:xlrd2="http://schemas.microsoft.com/office/spreadsheetml/2017/richdata2" ref="A7:G28">
    <sortCondition ref="A7:A28"/>
  </sortState>
  <mergeCells count="9">
    <mergeCell ref="A29:B29"/>
    <mergeCell ref="A30:B30"/>
    <mergeCell ref="C30:F30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23034-6E19-4243-9E3D-EC2F840BD4C8}">
  <dimension ref="A2:G31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297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  <c r="G5" s="12"/>
    </row>
    <row r="6" spans="1:7" ht="15.75" x14ac:dyDescent="0.25">
      <c r="A6" s="4" t="s">
        <v>298</v>
      </c>
      <c r="B6" s="4"/>
      <c r="C6" s="5"/>
      <c r="D6" s="5"/>
      <c r="E6" s="5"/>
      <c r="F6" s="5">
        <f>'T9.2024'!C30</f>
        <v>17919632</v>
      </c>
      <c r="G6" s="22"/>
    </row>
    <row r="7" spans="1:7" ht="15.75" x14ac:dyDescent="0.25">
      <c r="A7" s="6">
        <v>45571</v>
      </c>
      <c r="B7" s="9" t="s">
        <v>13</v>
      </c>
      <c r="C7" s="7"/>
      <c r="D7" s="7"/>
      <c r="E7" s="7">
        <v>160000</v>
      </c>
      <c r="F7" s="8">
        <f t="shared" ref="F7:F21" si="0">F6+C7+D7-E7</f>
        <v>17759632</v>
      </c>
      <c r="G7" s="22"/>
    </row>
    <row r="8" spans="1:7" ht="15.75" x14ac:dyDescent="0.25">
      <c r="A8" s="6">
        <v>45571</v>
      </c>
      <c r="B8" s="9" t="s">
        <v>300</v>
      </c>
      <c r="C8" s="7"/>
      <c r="D8" s="7"/>
      <c r="E8" s="7">
        <v>90000</v>
      </c>
      <c r="F8" s="8">
        <f t="shared" si="0"/>
        <v>17669632</v>
      </c>
      <c r="G8" s="22"/>
    </row>
    <row r="9" spans="1:7" ht="15.75" x14ac:dyDescent="0.25">
      <c r="A9" s="6">
        <v>45571</v>
      </c>
      <c r="B9" s="9" t="s">
        <v>11</v>
      </c>
      <c r="C9" s="7"/>
      <c r="D9" s="7"/>
      <c r="E9" s="7">
        <v>250000</v>
      </c>
      <c r="F9" s="8">
        <f t="shared" si="0"/>
        <v>17419632</v>
      </c>
      <c r="G9" s="22"/>
    </row>
    <row r="10" spans="1:7" ht="15.75" x14ac:dyDescent="0.25">
      <c r="A10" s="6">
        <v>45571</v>
      </c>
      <c r="B10" s="9" t="s">
        <v>7</v>
      </c>
      <c r="C10" s="7"/>
      <c r="D10" s="7"/>
      <c r="E10" s="7">
        <v>183000</v>
      </c>
      <c r="F10" s="8">
        <f t="shared" si="0"/>
        <v>17236632</v>
      </c>
      <c r="G10" s="22"/>
    </row>
    <row r="11" spans="1:7" ht="15.75" x14ac:dyDescent="0.25">
      <c r="A11" s="6">
        <v>45571</v>
      </c>
      <c r="B11" s="9" t="s">
        <v>212</v>
      </c>
      <c r="C11" s="7"/>
      <c r="D11" s="7"/>
      <c r="E11" s="7">
        <v>33000</v>
      </c>
      <c r="F11" s="8">
        <f t="shared" si="0"/>
        <v>17203632</v>
      </c>
      <c r="G11" s="22"/>
    </row>
    <row r="12" spans="1:7" ht="15.75" x14ac:dyDescent="0.25">
      <c r="A12" s="6">
        <v>45571</v>
      </c>
      <c r="B12" s="9" t="s">
        <v>196</v>
      </c>
      <c r="C12" s="7"/>
      <c r="D12" s="7"/>
      <c r="E12" s="7">
        <v>30000</v>
      </c>
      <c r="F12" s="8">
        <f t="shared" si="0"/>
        <v>17173632</v>
      </c>
      <c r="G12" s="22"/>
    </row>
    <row r="13" spans="1:7" ht="15.75" x14ac:dyDescent="0.25">
      <c r="A13" s="6">
        <v>45573</v>
      </c>
      <c r="B13" s="9" t="s">
        <v>301</v>
      </c>
      <c r="C13" s="7">
        <v>500000</v>
      </c>
      <c r="D13" s="7"/>
      <c r="E13" s="7"/>
      <c r="F13" s="8">
        <f t="shared" si="0"/>
        <v>17673632</v>
      </c>
      <c r="G13"/>
    </row>
    <row r="14" spans="1:7" ht="15.75" x14ac:dyDescent="0.25">
      <c r="A14" s="6">
        <v>45578</v>
      </c>
      <c r="B14" s="9" t="s">
        <v>191</v>
      </c>
      <c r="C14" s="7"/>
      <c r="D14" s="7"/>
      <c r="E14" s="7">
        <v>33000</v>
      </c>
      <c r="F14" s="8">
        <f t="shared" si="0"/>
        <v>17640632</v>
      </c>
      <c r="G14" s="22"/>
    </row>
    <row r="15" spans="1:7" ht="15.75" x14ac:dyDescent="0.25">
      <c r="A15" s="6">
        <v>45578</v>
      </c>
      <c r="B15" s="9" t="s">
        <v>300</v>
      </c>
      <c r="C15" s="7"/>
      <c r="D15" s="7"/>
      <c r="E15" s="7">
        <v>90000</v>
      </c>
      <c r="F15" s="8">
        <f t="shared" si="0"/>
        <v>17550632</v>
      </c>
      <c r="G15"/>
    </row>
    <row r="16" spans="1:7" ht="15.75" x14ac:dyDescent="0.25">
      <c r="A16" s="6">
        <v>45578</v>
      </c>
      <c r="B16" s="9" t="s">
        <v>7</v>
      </c>
      <c r="C16" s="7"/>
      <c r="D16" s="7"/>
      <c r="E16" s="7">
        <v>209000</v>
      </c>
      <c r="F16" s="8">
        <f t="shared" si="0"/>
        <v>17341632</v>
      </c>
      <c r="G16" s="22"/>
    </row>
    <row r="17" spans="1:7" ht="15.75" x14ac:dyDescent="0.25">
      <c r="A17" s="6">
        <v>45578</v>
      </c>
      <c r="B17" s="9" t="s">
        <v>11</v>
      </c>
      <c r="C17" s="7"/>
      <c r="D17" s="7"/>
      <c r="E17" s="7">
        <v>250000</v>
      </c>
      <c r="F17" s="8">
        <f t="shared" si="0"/>
        <v>17091632</v>
      </c>
      <c r="G17" s="22"/>
    </row>
    <row r="18" spans="1:7" ht="15.75" x14ac:dyDescent="0.25">
      <c r="A18" s="6">
        <v>45586</v>
      </c>
      <c r="B18" s="9" t="s">
        <v>13</v>
      </c>
      <c r="C18" s="7"/>
      <c r="D18" s="7"/>
      <c r="E18" s="7">
        <v>160000</v>
      </c>
      <c r="F18" s="8">
        <f t="shared" si="0"/>
        <v>16931632</v>
      </c>
      <c r="G18" s="22"/>
    </row>
    <row r="19" spans="1:7" ht="15.75" x14ac:dyDescent="0.25">
      <c r="A19" s="6">
        <v>45586</v>
      </c>
      <c r="B19" s="9" t="s">
        <v>300</v>
      </c>
      <c r="C19" s="7"/>
      <c r="D19" s="7"/>
      <c r="E19" s="7">
        <v>90000</v>
      </c>
      <c r="F19" s="8">
        <f t="shared" si="0"/>
        <v>16841632</v>
      </c>
      <c r="G19" s="22"/>
    </row>
    <row r="20" spans="1:7" ht="15.75" x14ac:dyDescent="0.25">
      <c r="A20" s="6">
        <v>45586</v>
      </c>
      <c r="B20" s="9" t="s">
        <v>7</v>
      </c>
      <c r="C20" s="7"/>
      <c r="D20" s="7"/>
      <c r="E20" s="7">
        <v>253000</v>
      </c>
      <c r="F20" s="8">
        <f t="shared" si="0"/>
        <v>16588632</v>
      </c>
      <c r="G20" s="22"/>
    </row>
    <row r="21" spans="1:7" ht="15.75" x14ac:dyDescent="0.25">
      <c r="A21" s="6">
        <v>45586</v>
      </c>
      <c r="B21" s="9" t="s">
        <v>11</v>
      </c>
      <c r="C21" s="7"/>
      <c r="D21" s="7"/>
      <c r="E21" s="7">
        <v>250000</v>
      </c>
      <c r="F21" s="8">
        <f t="shared" si="0"/>
        <v>16338632</v>
      </c>
      <c r="G21" s="22"/>
    </row>
    <row r="22" spans="1:7" ht="15.75" x14ac:dyDescent="0.25">
      <c r="A22" s="28" t="s">
        <v>9</v>
      </c>
      <c r="B22" s="28"/>
      <c r="C22" s="5">
        <f>SUM(C7:C21)</f>
        <v>500000</v>
      </c>
      <c r="D22" s="5">
        <f>SUM(D7:D21)</f>
        <v>0</v>
      </c>
      <c r="E22" s="5">
        <f>SUM(E7:E21)</f>
        <v>2081000</v>
      </c>
      <c r="F22" s="5">
        <f>F6+C22+D22-E22</f>
        <v>16338632</v>
      </c>
      <c r="G22" s="22"/>
    </row>
    <row r="23" spans="1:7" ht="15.75" x14ac:dyDescent="0.25">
      <c r="A23" s="28" t="s">
        <v>299</v>
      </c>
      <c r="B23" s="28"/>
      <c r="C23" s="29">
        <f>F6+C22+D22-E22</f>
        <v>16338632</v>
      </c>
      <c r="D23" s="29"/>
      <c r="E23" s="29"/>
      <c r="F23" s="29"/>
      <c r="G23" s="22"/>
    </row>
    <row r="24" spans="1:7" ht="16.5" x14ac:dyDescent="0.25">
      <c r="A24" s="3"/>
      <c r="B24" s="3"/>
      <c r="C24" s="3"/>
      <c r="D24" s="3"/>
      <c r="E24" s="3"/>
      <c r="F24" s="3"/>
      <c r="G24"/>
    </row>
    <row r="25" spans="1:7" ht="16.5" x14ac:dyDescent="0.25">
      <c r="A25" s="3"/>
      <c r="B25" s="3"/>
      <c r="C25" s="3"/>
      <c r="D25" s="3"/>
      <c r="E25" s="3"/>
      <c r="F25" s="3"/>
      <c r="G25" s="22"/>
    </row>
    <row r="26" spans="1:7" ht="15.75" x14ac:dyDescent="0.25">
      <c r="G26" s="22"/>
    </row>
    <row r="27" spans="1:7" ht="15.75" x14ac:dyDescent="0.25">
      <c r="G27" s="22"/>
    </row>
    <row r="28" spans="1:7" ht="15.75" x14ac:dyDescent="0.25">
      <c r="G28" s="22"/>
    </row>
    <row r="29" spans="1:7" ht="15.75" x14ac:dyDescent="0.25">
      <c r="G29" s="22"/>
    </row>
    <row r="30" spans="1:7" ht="15.75" x14ac:dyDescent="0.25">
      <c r="G30" s="22"/>
    </row>
    <row r="31" spans="1:7" ht="15.75" x14ac:dyDescent="0.25">
      <c r="G31" s="22"/>
    </row>
  </sheetData>
  <sortState xmlns:xlrd2="http://schemas.microsoft.com/office/spreadsheetml/2017/richdata2" ref="A7:G21">
    <sortCondition ref="A7:A21"/>
  </sortState>
  <mergeCells count="9">
    <mergeCell ref="A22:B22"/>
    <mergeCell ref="A23:B23"/>
    <mergeCell ref="C23:F23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3BECA-A849-48D6-B063-04C60B52399B}">
  <dimension ref="A2:G38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302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</row>
    <row r="6" spans="1:7" ht="15.75" x14ac:dyDescent="0.25">
      <c r="A6" s="4" t="s">
        <v>303</v>
      </c>
      <c r="B6" s="4"/>
      <c r="C6" s="5"/>
      <c r="D6" s="5"/>
      <c r="E6" s="5"/>
      <c r="F6" s="5">
        <f>'T10.2024'!C23</f>
        <v>16338632</v>
      </c>
      <c r="G6" s="22"/>
    </row>
    <row r="7" spans="1:7" ht="15.75" x14ac:dyDescent="0.25">
      <c r="A7" s="6">
        <v>45599</v>
      </c>
      <c r="B7" s="9" t="s">
        <v>305</v>
      </c>
      <c r="C7" s="7"/>
      <c r="D7" s="7"/>
      <c r="E7" s="7">
        <v>20000</v>
      </c>
      <c r="F7" s="8">
        <f t="shared" ref="F7:F28" si="0">F6+C7+D7-E7</f>
        <v>16318632</v>
      </c>
      <c r="G7" s="22"/>
    </row>
    <row r="8" spans="1:7" ht="15.75" x14ac:dyDescent="0.25">
      <c r="A8" s="6">
        <v>45599</v>
      </c>
      <c r="B8" s="9" t="s">
        <v>72</v>
      </c>
      <c r="C8" s="7"/>
      <c r="D8" s="7"/>
      <c r="E8" s="7">
        <v>90000</v>
      </c>
      <c r="F8" s="8">
        <f t="shared" si="0"/>
        <v>16228632</v>
      </c>
      <c r="G8" s="22"/>
    </row>
    <row r="9" spans="1:7" ht="15.75" x14ac:dyDescent="0.25">
      <c r="A9" s="6">
        <v>45599</v>
      </c>
      <c r="B9" s="9" t="s">
        <v>11</v>
      </c>
      <c r="C9" s="7"/>
      <c r="D9" s="7"/>
      <c r="E9" s="7">
        <v>250000</v>
      </c>
      <c r="F9" s="8">
        <f t="shared" si="0"/>
        <v>15978632</v>
      </c>
      <c r="G9" s="22"/>
    </row>
    <row r="10" spans="1:7" ht="15.75" x14ac:dyDescent="0.25">
      <c r="A10" s="6">
        <v>45599</v>
      </c>
      <c r="B10" s="9" t="s">
        <v>7</v>
      </c>
      <c r="C10" s="7"/>
      <c r="D10" s="7"/>
      <c r="E10" s="7">
        <v>205000</v>
      </c>
      <c r="F10" s="8">
        <f t="shared" si="0"/>
        <v>15773632</v>
      </c>
      <c r="G10" s="22"/>
    </row>
    <row r="11" spans="1:7" ht="15.75" x14ac:dyDescent="0.25">
      <c r="A11" s="6">
        <v>45599</v>
      </c>
      <c r="B11" s="9" t="s">
        <v>212</v>
      </c>
      <c r="C11" s="7"/>
      <c r="D11" s="7"/>
      <c r="E11" s="7">
        <v>120000</v>
      </c>
      <c r="F11" s="8">
        <f t="shared" si="0"/>
        <v>15653632</v>
      </c>
      <c r="G11" s="22"/>
    </row>
    <row r="12" spans="1:7" ht="15.75" x14ac:dyDescent="0.25">
      <c r="A12" s="6">
        <v>45599</v>
      </c>
      <c r="B12" s="9" t="s">
        <v>196</v>
      </c>
      <c r="C12" s="7"/>
      <c r="D12" s="7"/>
      <c r="E12" s="7">
        <v>65000</v>
      </c>
      <c r="F12" s="8">
        <f t="shared" si="0"/>
        <v>15588632</v>
      </c>
      <c r="G12" s="22"/>
    </row>
    <row r="13" spans="1:7" ht="15.75" x14ac:dyDescent="0.25">
      <c r="A13" s="6">
        <v>45599</v>
      </c>
      <c r="B13" s="9" t="s">
        <v>187</v>
      </c>
      <c r="C13" s="7"/>
      <c r="D13" s="7"/>
      <c r="E13" s="7">
        <v>460000</v>
      </c>
      <c r="F13" s="8">
        <f t="shared" si="0"/>
        <v>15128632</v>
      </c>
      <c r="G13" s="22"/>
    </row>
    <row r="14" spans="1:7" ht="15.75" x14ac:dyDescent="0.25">
      <c r="A14" s="6">
        <v>45601</v>
      </c>
      <c r="B14" s="9" t="s">
        <v>106</v>
      </c>
      <c r="C14" s="7">
        <v>500000</v>
      </c>
      <c r="D14" s="7"/>
      <c r="E14" s="7"/>
      <c r="F14" s="8">
        <f t="shared" si="0"/>
        <v>15628632</v>
      </c>
      <c r="G14" s="22"/>
    </row>
    <row r="15" spans="1:7" ht="15.75" x14ac:dyDescent="0.25">
      <c r="A15" s="6">
        <v>45606</v>
      </c>
      <c r="B15" s="9" t="s">
        <v>207</v>
      </c>
      <c r="C15" s="7"/>
      <c r="D15" s="7"/>
      <c r="E15" s="7">
        <v>17000</v>
      </c>
      <c r="F15" s="8">
        <f t="shared" si="0"/>
        <v>15611632</v>
      </c>
      <c r="G15"/>
    </row>
    <row r="16" spans="1:7" ht="15.75" x14ac:dyDescent="0.25">
      <c r="A16" s="6">
        <v>45606</v>
      </c>
      <c r="B16" s="9" t="s">
        <v>72</v>
      </c>
      <c r="C16" s="7"/>
      <c r="D16" s="7"/>
      <c r="E16" s="7">
        <v>90000</v>
      </c>
      <c r="F16" s="8">
        <f t="shared" si="0"/>
        <v>15521632</v>
      </c>
      <c r="G16" s="22"/>
    </row>
    <row r="17" spans="1:7" ht="15.75" x14ac:dyDescent="0.25">
      <c r="A17" s="6">
        <v>45606</v>
      </c>
      <c r="B17" s="9" t="s">
        <v>7</v>
      </c>
      <c r="C17" s="7"/>
      <c r="D17" s="7"/>
      <c r="E17" s="7">
        <v>254000</v>
      </c>
      <c r="F17" s="8">
        <f t="shared" si="0"/>
        <v>15267632</v>
      </c>
      <c r="G17" s="22"/>
    </row>
    <row r="18" spans="1:7" ht="15.75" x14ac:dyDescent="0.25">
      <c r="A18" s="6">
        <v>45606</v>
      </c>
      <c r="B18" s="9" t="s">
        <v>11</v>
      </c>
      <c r="C18" s="7"/>
      <c r="D18" s="7"/>
      <c r="E18" s="7">
        <v>250000</v>
      </c>
      <c r="F18" s="8">
        <f t="shared" si="0"/>
        <v>15017632</v>
      </c>
      <c r="G18" s="22"/>
    </row>
    <row r="19" spans="1:7" ht="15.75" x14ac:dyDescent="0.25">
      <c r="A19" s="6">
        <v>45606</v>
      </c>
      <c r="B19" s="9" t="s">
        <v>306</v>
      </c>
      <c r="C19" s="7"/>
      <c r="D19" s="7"/>
      <c r="E19" s="7">
        <v>160000</v>
      </c>
      <c r="F19" s="8">
        <f t="shared" si="0"/>
        <v>14857632</v>
      </c>
      <c r="G19" s="22"/>
    </row>
    <row r="20" spans="1:7" ht="15.75" x14ac:dyDescent="0.25">
      <c r="A20" s="6">
        <v>45606</v>
      </c>
      <c r="B20" s="9" t="s">
        <v>191</v>
      </c>
      <c r="C20" s="7"/>
      <c r="D20" s="7"/>
      <c r="E20" s="7">
        <v>40000</v>
      </c>
      <c r="F20" s="8">
        <f t="shared" si="0"/>
        <v>14817632</v>
      </c>
      <c r="G20" s="22"/>
    </row>
    <row r="21" spans="1:7" ht="15.75" x14ac:dyDescent="0.25">
      <c r="A21" s="6">
        <v>45613</v>
      </c>
      <c r="B21" s="9" t="s">
        <v>72</v>
      </c>
      <c r="C21" s="7"/>
      <c r="D21" s="7"/>
      <c r="E21" s="7">
        <v>90000</v>
      </c>
      <c r="F21" s="8">
        <f t="shared" si="0"/>
        <v>14727632</v>
      </c>
      <c r="G21" s="22"/>
    </row>
    <row r="22" spans="1:7" ht="15.75" x14ac:dyDescent="0.25">
      <c r="A22" s="6">
        <v>45613</v>
      </c>
      <c r="B22" s="9" t="s">
        <v>7</v>
      </c>
      <c r="C22" s="7"/>
      <c r="D22" s="7"/>
      <c r="E22" s="7">
        <v>256000</v>
      </c>
      <c r="F22" s="8">
        <f t="shared" si="0"/>
        <v>14471632</v>
      </c>
      <c r="G22" s="22"/>
    </row>
    <row r="23" spans="1:7" ht="15.75" x14ac:dyDescent="0.25">
      <c r="A23" s="6">
        <v>45613</v>
      </c>
      <c r="B23" s="9" t="s">
        <v>11</v>
      </c>
      <c r="C23" s="7"/>
      <c r="D23" s="7"/>
      <c r="E23" s="7">
        <v>250000</v>
      </c>
      <c r="F23" s="8">
        <f t="shared" si="0"/>
        <v>14221632</v>
      </c>
      <c r="G23" s="22"/>
    </row>
    <row r="24" spans="1:7" ht="15.75" x14ac:dyDescent="0.25">
      <c r="A24" s="6">
        <v>45620</v>
      </c>
      <c r="B24" s="9" t="s">
        <v>72</v>
      </c>
      <c r="C24" s="7"/>
      <c r="D24" s="7"/>
      <c r="E24" s="7">
        <v>90000</v>
      </c>
      <c r="F24" s="8">
        <f t="shared" si="0"/>
        <v>14131632</v>
      </c>
      <c r="G24"/>
    </row>
    <row r="25" spans="1:7" ht="15.75" x14ac:dyDescent="0.25">
      <c r="A25" s="6">
        <v>45620</v>
      </c>
      <c r="B25" s="9" t="s">
        <v>11</v>
      </c>
      <c r="C25" s="7"/>
      <c r="D25" s="7"/>
      <c r="E25" s="7">
        <v>250000</v>
      </c>
      <c r="F25" s="8">
        <f t="shared" si="0"/>
        <v>13881632</v>
      </c>
      <c r="G25" s="22"/>
    </row>
    <row r="26" spans="1:7" ht="15.75" x14ac:dyDescent="0.25">
      <c r="A26" s="6">
        <v>45620</v>
      </c>
      <c r="B26" s="9" t="s">
        <v>172</v>
      </c>
      <c r="C26" s="7"/>
      <c r="D26" s="7"/>
      <c r="E26" s="7">
        <v>16000</v>
      </c>
      <c r="F26" s="8">
        <f t="shared" si="0"/>
        <v>13865632</v>
      </c>
      <c r="G26" s="22"/>
    </row>
    <row r="27" spans="1:7" ht="15.75" x14ac:dyDescent="0.25">
      <c r="A27" s="6">
        <v>45620</v>
      </c>
      <c r="B27" s="9" t="s">
        <v>7</v>
      </c>
      <c r="C27" s="7"/>
      <c r="D27" s="7"/>
      <c r="E27" s="7">
        <v>246000</v>
      </c>
      <c r="F27" s="8">
        <f t="shared" si="0"/>
        <v>13619632</v>
      </c>
      <c r="G27" s="22"/>
    </row>
    <row r="28" spans="1:7" ht="16.5" customHeight="1" x14ac:dyDescent="0.25">
      <c r="A28" s="6">
        <v>45620</v>
      </c>
      <c r="B28" s="9" t="s">
        <v>307</v>
      </c>
      <c r="C28" s="7"/>
      <c r="D28" s="7"/>
      <c r="E28" s="7">
        <v>300000</v>
      </c>
      <c r="F28" s="8">
        <f t="shared" si="0"/>
        <v>13319632</v>
      </c>
      <c r="G28" s="22"/>
    </row>
    <row r="29" spans="1:7" ht="15.75" x14ac:dyDescent="0.25">
      <c r="A29" s="28" t="s">
        <v>9</v>
      </c>
      <c r="B29" s="28"/>
      <c r="C29" s="5">
        <f>SUM(C7:C28)</f>
        <v>500000</v>
      </c>
      <c r="D29" s="5">
        <f>SUM(D7:D28)</f>
        <v>0</v>
      </c>
      <c r="E29" s="5">
        <f>SUM(E7:E28)</f>
        <v>3519000</v>
      </c>
      <c r="F29" s="5">
        <f>F6+C29+D29-E29</f>
        <v>13319632</v>
      </c>
      <c r="G29" s="22"/>
    </row>
    <row r="30" spans="1:7" ht="15.75" x14ac:dyDescent="0.25">
      <c r="A30" s="28" t="s">
        <v>304</v>
      </c>
      <c r="B30" s="28"/>
      <c r="C30" s="29">
        <f>F6+C29+D29-E29</f>
        <v>13319632</v>
      </c>
      <c r="D30" s="29"/>
      <c r="E30" s="29"/>
      <c r="F30" s="29"/>
      <c r="G30" s="22"/>
    </row>
    <row r="31" spans="1:7" ht="16.5" x14ac:dyDescent="0.25">
      <c r="A31" s="3"/>
      <c r="B31" s="3"/>
      <c r="C31" s="3"/>
      <c r="D31" s="3"/>
      <c r="E31" s="3"/>
      <c r="F31" s="3"/>
      <c r="G31"/>
    </row>
    <row r="32" spans="1:7" ht="16.5" x14ac:dyDescent="0.25">
      <c r="A32" s="3"/>
      <c r="B32" s="3"/>
      <c r="C32" s="3"/>
      <c r="D32" s="3"/>
      <c r="E32" s="3"/>
      <c r="F32" s="3"/>
      <c r="G32" s="22"/>
    </row>
    <row r="33" spans="7:7" ht="15.75" x14ac:dyDescent="0.25">
      <c r="G33" s="22"/>
    </row>
    <row r="34" spans="7:7" ht="15.75" x14ac:dyDescent="0.25">
      <c r="G34" s="22"/>
    </row>
    <row r="35" spans="7:7" ht="15.75" x14ac:dyDescent="0.25">
      <c r="G35" s="22"/>
    </row>
    <row r="36" spans="7:7" ht="15.75" x14ac:dyDescent="0.25">
      <c r="G36" s="22"/>
    </row>
    <row r="37" spans="7:7" ht="15.75" x14ac:dyDescent="0.25">
      <c r="G37" s="22"/>
    </row>
    <row r="38" spans="7:7" ht="15.75" x14ac:dyDescent="0.25">
      <c r="G38" s="22"/>
    </row>
  </sheetData>
  <sortState xmlns:xlrd2="http://schemas.microsoft.com/office/spreadsheetml/2017/richdata2" ref="A7:G28">
    <sortCondition ref="A7:A28"/>
  </sortState>
  <mergeCells count="9">
    <mergeCell ref="A29:B29"/>
    <mergeCell ref="A30:B30"/>
    <mergeCell ref="C30:F30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DF895-7BC4-4380-8EAA-5B0B667D8670}">
  <dimension ref="A2:G40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308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</row>
    <row r="6" spans="1:7" ht="15.75" x14ac:dyDescent="0.25">
      <c r="A6" s="4" t="s">
        <v>312</v>
      </c>
      <c r="B6" s="4"/>
      <c r="C6" s="5"/>
      <c r="D6" s="5"/>
      <c r="E6" s="5"/>
      <c r="F6" s="5">
        <f>'T11.2024'!C30</f>
        <v>13319632</v>
      </c>
      <c r="G6" s="22"/>
    </row>
    <row r="7" spans="1:7" ht="15.75" x14ac:dyDescent="0.25">
      <c r="A7" s="6">
        <v>45627</v>
      </c>
      <c r="B7" s="9" t="s">
        <v>72</v>
      </c>
      <c r="C7" s="7"/>
      <c r="D7" s="7"/>
      <c r="E7" s="7">
        <v>90000</v>
      </c>
      <c r="F7" s="8">
        <f t="shared" ref="F7:F30" si="0">F6+C7+D7-E7</f>
        <v>13229632</v>
      </c>
      <c r="G7" s="22"/>
    </row>
    <row r="8" spans="1:7" ht="15.75" x14ac:dyDescent="0.25">
      <c r="A8" s="6">
        <v>45627</v>
      </c>
      <c r="B8" s="9" t="s">
        <v>11</v>
      </c>
      <c r="C8" s="7"/>
      <c r="D8" s="7"/>
      <c r="E8" s="7">
        <v>250000</v>
      </c>
      <c r="F8" s="8">
        <f t="shared" si="0"/>
        <v>12979632</v>
      </c>
      <c r="G8" s="22"/>
    </row>
    <row r="9" spans="1:7" ht="15.75" x14ac:dyDescent="0.25">
      <c r="A9" s="6">
        <v>45627</v>
      </c>
      <c r="B9" s="9" t="s">
        <v>7</v>
      </c>
      <c r="C9" s="7"/>
      <c r="D9" s="7"/>
      <c r="E9" s="7">
        <v>235000</v>
      </c>
      <c r="F9" s="8">
        <f t="shared" si="0"/>
        <v>12744632</v>
      </c>
      <c r="G9"/>
    </row>
    <row r="10" spans="1:7" ht="15.75" x14ac:dyDescent="0.25">
      <c r="A10" s="6">
        <v>45632</v>
      </c>
      <c r="B10" s="9" t="s">
        <v>106</v>
      </c>
      <c r="C10" s="7">
        <v>500000</v>
      </c>
      <c r="D10" s="7"/>
      <c r="E10" s="7"/>
      <c r="F10" s="8">
        <f t="shared" si="0"/>
        <v>13244632</v>
      </c>
      <c r="G10" s="22"/>
    </row>
    <row r="11" spans="1:7" ht="15.75" x14ac:dyDescent="0.25">
      <c r="A11" s="6">
        <v>45634</v>
      </c>
      <c r="B11" s="9" t="s">
        <v>309</v>
      </c>
      <c r="C11" s="7"/>
      <c r="D11" s="7">
        <v>2000000</v>
      </c>
      <c r="E11" s="7"/>
      <c r="F11" s="8">
        <f t="shared" si="0"/>
        <v>15244632</v>
      </c>
      <c r="G11" s="22"/>
    </row>
    <row r="12" spans="1:7" ht="15.75" x14ac:dyDescent="0.25">
      <c r="A12" s="6">
        <v>45634</v>
      </c>
      <c r="B12" s="9" t="s">
        <v>72</v>
      </c>
      <c r="C12" s="7"/>
      <c r="D12" s="7"/>
      <c r="E12" s="7">
        <v>90000</v>
      </c>
      <c r="F12" s="8">
        <f t="shared" si="0"/>
        <v>15154632</v>
      </c>
      <c r="G12" s="22"/>
    </row>
    <row r="13" spans="1:7" ht="15.75" x14ac:dyDescent="0.25">
      <c r="A13" s="6">
        <v>45634</v>
      </c>
      <c r="B13" s="9" t="s">
        <v>11</v>
      </c>
      <c r="C13" s="7"/>
      <c r="D13" s="7"/>
      <c r="E13" s="7">
        <v>250000</v>
      </c>
      <c r="F13" s="8">
        <f t="shared" si="0"/>
        <v>14904632</v>
      </c>
      <c r="G13" s="22"/>
    </row>
    <row r="14" spans="1:7" ht="15.75" x14ac:dyDescent="0.25">
      <c r="A14" s="6">
        <v>45634</v>
      </c>
      <c r="B14" s="9" t="s">
        <v>191</v>
      </c>
      <c r="C14" s="7"/>
      <c r="D14" s="7"/>
      <c r="E14" s="7">
        <v>44000</v>
      </c>
      <c r="F14" s="8">
        <f t="shared" si="0"/>
        <v>14860632</v>
      </c>
      <c r="G14" s="22"/>
    </row>
    <row r="15" spans="1:7" ht="15.75" x14ac:dyDescent="0.25">
      <c r="A15" s="6">
        <v>45634</v>
      </c>
      <c r="B15" s="9" t="s">
        <v>207</v>
      </c>
      <c r="C15" s="7"/>
      <c r="D15" s="7"/>
      <c r="E15" s="7">
        <v>17000</v>
      </c>
      <c r="F15" s="8">
        <f t="shared" si="0"/>
        <v>14843632</v>
      </c>
      <c r="G15" s="22"/>
    </row>
    <row r="16" spans="1:7" ht="15.75" x14ac:dyDescent="0.25">
      <c r="A16" s="6">
        <v>45634</v>
      </c>
      <c r="B16" s="9" t="s">
        <v>310</v>
      </c>
      <c r="C16" s="7"/>
      <c r="D16" s="7"/>
      <c r="E16" s="7">
        <v>83000</v>
      </c>
      <c r="F16" s="8">
        <f t="shared" si="0"/>
        <v>14760632</v>
      </c>
      <c r="G16" s="22"/>
    </row>
    <row r="17" spans="1:7" ht="15.75" x14ac:dyDescent="0.25">
      <c r="A17" s="6">
        <v>45634</v>
      </c>
      <c r="B17" s="9" t="s">
        <v>145</v>
      </c>
      <c r="C17" s="7"/>
      <c r="D17" s="7"/>
      <c r="E17" s="7">
        <v>15000</v>
      </c>
      <c r="F17" s="8">
        <f t="shared" si="0"/>
        <v>14745632</v>
      </c>
      <c r="G17" s="22"/>
    </row>
    <row r="18" spans="1:7" ht="15.75" x14ac:dyDescent="0.25">
      <c r="A18" s="6">
        <v>45634</v>
      </c>
      <c r="B18" s="9" t="s">
        <v>13</v>
      </c>
      <c r="C18" s="7"/>
      <c r="D18" s="7"/>
      <c r="E18" s="7">
        <v>160000</v>
      </c>
      <c r="F18" s="8">
        <f t="shared" si="0"/>
        <v>14585632</v>
      </c>
      <c r="G18" s="22"/>
    </row>
    <row r="19" spans="1:7" ht="15.75" x14ac:dyDescent="0.25">
      <c r="A19" s="6">
        <v>45634</v>
      </c>
      <c r="B19" s="9" t="s">
        <v>7</v>
      </c>
      <c r="C19" s="7"/>
      <c r="D19" s="7"/>
      <c r="E19" s="7">
        <v>259000</v>
      </c>
      <c r="F19" s="8">
        <f t="shared" si="0"/>
        <v>14326632</v>
      </c>
      <c r="G19" s="22"/>
    </row>
    <row r="20" spans="1:7" ht="15.75" x14ac:dyDescent="0.25">
      <c r="A20" s="6">
        <v>45641</v>
      </c>
      <c r="B20" s="9" t="s">
        <v>11</v>
      </c>
      <c r="C20" s="7"/>
      <c r="D20" s="7"/>
      <c r="E20" s="7">
        <v>250000</v>
      </c>
      <c r="F20" s="8">
        <f t="shared" si="0"/>
        <v>14076632</v>
      </c>
      <c r="G20" s="22"/>
    </row>
    <row r="21" spans="1:7" ht="15.75" x14ac:dyDescent="0.25">
      <c r="A21" s="6">
        <v>45641</v>
      </c>
      <c r="B21" s="9" t="s">
        <v>72</v>
      </c>
      <c r="C21" s="7"/>
      <c r="D21" s="7"/>
      <c r="E21" s="7">
        <v>90000</v>
      </c>
      <c r="F21" s="8">
        <f t="shared" si="0"/>
        <v>13986632</v>
      </c>
      <c r="G21" s="22"/>
    </row>
    <row r="22" spans="1:7" ht="15.75" x14ac:dyDescent="0.25">
      <c r="A22" s="6">
        <v>45641</v>
      </c>
      <c r="B22" s="9" t="s">
        <v>7</v>
      </c>
      <c r="C22" s="7"/>
      <c r="D22" s="7"/>
      <c r="E22" s="7">
        <v>250000</v>
      </c>
      <c r="F22" s="8">
        <f t="shared" si="0"/>
        <v>13736632</v>
      </c>
      <c r="G22"/>
    </row>
    <row r="23" spans="1:7" ht="15.75" x14ac:dyDescent="0.25">
      <c r="A23" s="6">
        <v>45648</v>
      </c>
      <c r="B23" s="9" t="s">
        <v>72</v>
      </c>
      <c r="C23" s="7"/>
      <c r="D23" s="7"/>
      <c r="E23" s="7">
        <v>90000</v>
      </c>
      <c r="F23" s="8">
        <f t="shared" si="0"/>
        <v>13646632</v>
      </c>
      <c r="G23" s="22"/>
    </row>
    <row r="24" spans="1:7" ht="15.75" x14ac:dyDescent="0.25">
      <c r="A24" s="6">
        <v>45648</v>
      </c>
      <c r="B24" s="9" t="s">
        <v>13</v>
      </c>
      <c r="C24" s="7"/>
      <c r="D24" s="7"/>
      <c r="E24" s="7">
        <v>160000</v>
      </c>
      <c r="F24" s="8">
        <f t="shared" si="0"/>
        <v>13486632</v>
      </c>
      <c r="G24" s="22"/>
    </row>
    <row r="25" spans="1:7" ht="15.75" x14ac:dyDescent="0.25">
      <c r="A25" s="6">
        <v>45648</v>
      </c>
      <c r="B25" s="9" t="s">
        <v>11</v>
      </c>
      <c r="C25" s="7"/>
      <c r="D25" s="7"/>
      <c r="E25" s="7">
        <v>250000</v>
      </c>
      <c r="F25" s="8">
        <f t="shared" si="0"/>
        <v>13236632</v>
      </c>
      <c r="G25" s="22"/>
    </row>
    <row r="26" spans="1:7" ht="15.75" x14ac:dyDescent="0.25">
      <c r="A26" s="6">
        <v>45648</v>
      </c>
      <c r="B26" s="9" t="s">
        <v>7</v>
      </c>
      <c r="C26" s="7"/>
      <c r="D26" s="7"/>
      <c r="E26" s="7">
        <v>270000</v>
      </c>
      <c r="F26" s="8">
        <f t="shared" si="0"/>
        <v>12966632</v>
      </c>
      <c r="G26" s="22"/>
    </row>
    <row r="27" spans="1:7" ht="15.75" x14ac:dyDescent="0.25">
      <c r="A27" s="6">
        <v>45655</v>
      </c>
      <c r="B27" s="9" t="s">
        <v>187</v>
      </c>
      <c r="C27" s="7"/>
      <c r="D27" s="7"/>
      <c r="E27" s="7">
        <v>460000</v>
      </c>
      <c r="F27" s="8">
        <f t="shared" si="0"/>
        <v>12506632</v>
      </c>
      <c r="G27" s="22"/>
    </row>
    <row r="28" spans="1:7" ht="15.75" x14ac:dyDescent="0.25">
      <c r="A28" s="6">
        <v>45655</v>
      </c>
      <c r="B28" s="9" t="s">
        <v>72</v>
      </c>
      <c r="C28" s="7"/>
      <c r="D28" s="7"/>
      <c r="E28" s="7">
        <v>90000</v>
      </c>
      <c r="F28" s="8">
        <f t="shared" si="0"/>
        <v>12416632</v>
      </c>
      <c r="G28"/>
    </row>
    <row r="29" spans="1:7" ht="15.75" x14ac:dyDescent="0.25">
      <c r="A29" s="6">
        <v>45655</v>
      </c>
      <c r="B29" s="9" t="s">
        <v>7</v>
      </c>
      <c r="C29" s="7"/>
      <c r="D29" s="7"/>
      <c r="E29" s="7">
        <v>265000</v>
      </c>
      <c r="F29" s="8">
        <f t="shared" si="0"/>
        <v>12151632</v>
      </c>
      <c r="G29" s="22"/>
    </row>
    <row r="30" spans="1:7" ht="15.75" x14ac:dyDescent="0.25">
      <c r="A30" s="6">
        <v>45655</v>
      </c>
      <c r="B30" s="9" t="s">
        <v>11</v>
      </c>
      <c r="C30" s="7"/>
      <c r="D30" s="7"/>
      <c r="E30" s="7">
        <v>250000</v>
      </c>
      <c r="F30" s="8">
        <f t="shared" si="0"/>
        <v>11901632</v>
      </c>
      <c r="G30" s="22"/>
    </row>
    <row r="31" spans="1:7" ht="15.75" x14ac:dyDescent="0.25">
      <c r="A31" s="28" t="s">
        <v>9</v>
      </c>
      <c r="B31" s="28"/>
      <c r="C31" s="5">
        <f>SUM(C7:C30)</f>
        <v>500000</v>
      </c>
      <c r="D31" s="5">
        <f>SUM(D7:D30)</f>
        <v>2000000</v>
      </c>
      <c r="E31" s="5">
        <f>SUM(E7:E30)</f>
        <v>3918000</v>
      </c>
      <c r="F31" s="5">
        <f>F6+C31+D31-E31</f>
        <v>11901632</v>
      </c>
      <c r="G31" s="22"/>
    </row>
    <row r="32" spans="1:7" ht="15.75" x14ac:dyDescent="0.25">
      <c r="A32" s="28" t="s">
        <v>315</v>
      </c>
      <c r="B32" s="28"/>
      <c r="C32" s="29">
        <f>F6+C31+D31-E31</f>
        <v>11901632</v>
      </c>
      <c r="D32" s="29"/>
      <c r="E32" s="29"/>
      <c r="F32" s="29"/>
      <c r="G32" s="22"/>
    </row>
    <row r="33" spans="1:7" ht="16.5" x14ac:dyDescent="0.25">
      <c r="A33" s="3"/>
      <c r="B33" s="3"/>
      <c r="C33" s="3"/>
      <c r="D33" s="3"/>
      <c r="E33" s="3"/>
      <c r="F33" s="3"/>
      <c r="G33" s="22"/>
    </row>
    <row r="34" spans="1:7" ht="16.5" x14ac:dyDescent="0.25">
      <c r="A34" s="3"/>
      <c r="B34" s="3"/>
      <c r="C34" s="3"/>
      <c r="D34" s="3"/>
      <c r="E34" s="3"/>
      <c r="F34" s="3"/>
      <c r="G34" s="22"/>
    </row>
    <row r="35" spans="1:7" ht="15.75" x14ac:dyDescent="0.25">
      <c r="G35" s="22"/>
    </row>
    <row r="36" spans="1:7" ht="15.75" x14ac:dyDescent="0.25">
      <c r="G36" s="22"/>
    </row>
    <row r="37" spans="1:7" x14ac:dyDescent="0.25">
      <c r="G37"/>
    </row>
    <row r="38" spans="1:7" x14ac:dyDescent="0.25">
      <c r="G38"/>
    </row>
    <row r="39" spans="1:7" ht="15.75" x14ac:dyDescent="0.25">
      <c r="G39" s="26"/>
    </row>
    <row r="40" spans="1:7" ht="15.75" x14ac:dyDescent="0.25">
      <c r="G40" s="22"/>
    </row>
  </sheetData>
  <sortState xmlns:xlrd2="http://schemas.microsoft.com/office/spreadsheetml/2017/richdata2" ref="A7:G30">
    <sortCondition ref="A7:A30"/>
  </sortState>
  <mergeCells count="9">
    <mergeCell ref="A31:B31"/>
    <mergeCell ref="A32:B32"/>
    <mergeCell ref="C32:F32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FA5E3-3A4D-4478-83CB-18750EB82D65}">
  <dimension ref="A2:G28"/>
  <sheetViews>
    <sheetView workbookViewId="0">
      <selection activeCell="D24" sqref="D24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311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</row>
    <row r="6" spans="1:7" ht="15.75" x14ac:dyDescent="0.25">
      <c r="A6" s="4" t="s">
        <v>313</v>
      </c>
      <c r="B6" s="4"/>
      <c r="C6" s="5"/>
      <c r="D6" s="5"/>
      <c r="E6" s="5"/>
      <c r="F6" s="5">
        <f>'T12.2024'!C32</f>
        <v>11901632</v>
      </c>
      <c r="G6" s="22"/>
    </row>
    <row r="7" spans="1:7" ht="15.75" x14ac:dyDescent="0.25">
      <c r="A7" s="6">
        <v>45662</v>
      </c>
      <c r="B7" s="9" t="s">
        <v>72</v>
      </c>
      <c r="C7" s="7"/>
      <c r="D7" s="7"/>
      <c r="E7" s="7">
        <v>90000</v>
      </c>
      <c r="F7" s="8">
        <f t="shared" ref="F7:F18" si="0">F6+C7+D7-E7</f>
        <v>11811632</v>
      </c>
      <c r="G7" s="22"/>
    </row>
    <row r="8" spans="1:7" ht="15.75" x14ac:dyDescent="0.25">
      <c r="A8" s="6">
        <v>45662</v>
      </c>
      <c r="B8" s="9" t="s">
        <v>7</v>
      </c>
      <c r="C8" s="7"/>
      <c r="D8" s="7"/>
      <c r="E8" s="7">
        <v>265000</v>
      </c>
      <c r="F8" s="8">
        <f t="shared" si="0"/>
        <v>11546632</v>
      </c>
      <c r="G8" s="22"/>
    </row>
    <row r="9" spans="1:7" ht="15.75" x14ac:dyDescent="0.25">
      <c r="A9" s="6">
        <v>45662</v>
      </c>
      <c r="B9" s="9" t="s">
        <v>13</v>
      </c>
      <c r="C9" s="7"/>
      <c r="D9" s="7"/>
      <c r="E9" s="7">
        <v>160000</v>
      </c>
      <c r="F9" s="8">
        <f t="shared" si="0"/>
        <v>11386632</v>
      </c>
      <c r="G9" s="22"/>
    </row>
    <row r="10" spans="1:7" ht="15.75" x14ac:dyDescent="0.25">
      <c r="A10" s="6">
        <v>45662</v>
      </c>
      <c r="B10" s="9" t="s">
        <v>191</v>
      </c>
      <c r="C10" s="7"/>
      <c r="D10" s="7"/>
      <c r="E10" s="7">
        <v>42000</v>
      </c>
      <c r="F10" s="8">
        <f t="shared" si="0"/>
        <v>11344632</v>
      </c>
      <c r="G10" s="22"/>
    </row>
    <row r="11" spans="1:7" ht="15.75" x14ac:dyDescent="0.25">
      <c r="A11" s="6">
        <v>45662</v>
      </c>
      <c r="B11" s="9" t="s">
        <v>212</v>
      </c>
      <c r="C11" s="7"/>
      <c r="D11" s="7"/>
      <c r="E11" s="7">
        <v>27000</v>
      </c>
      <c r="F11" s="8">
        <f t="shared" si="0"/>
        <v>11317632</v>
      </c>
      <c r="G11" s="22"/>
    </row>
    <row r="12" spans="1:7" ht="15.75" x14ac:dyDescent="0.25">
      <c r="A12" s="6">
        <v>45662</v>
      </c>
      <c r="B12" s="9" t="s">
        <v>207</v>
      </c>
      <c r="C12" s="7"/>
      <c r="D12" s="7"/>
      <c r="E12" s="7">
        <v>35000</v>
      </c>
      <c r="F12" s="8">
        <f t="shared" si="0"/>
        <v>11282632</v>
      </c>
      <c r="G12" s="22"/>
    </row>
    <row r="13" spans="1:7" ht="15.75" x14ac:dyDescent="0.25">
      <c r="A13" s="6">
        <v>45662</v>
      </c>
      <c r="B13" s="9" t="s">
        <v>11</v>
      </c>
      <c r="C13" s="7"/>
      <c r="D13" s="7"/>
      <c r="E13" s="7">
        <v>250000</v>
      </c>
      <c r="F13" s="8">
        <f t="shared" si="0"/>
        <v>11032632</v>
      </c>
      <c r="G13"/>
    </row>
    <row r="14" spans="1:7" ht="15.75" x14ac:dyDescent="0.25">
      <c r="A14" s="6">
        <v>45664</v>
      </c>
      <c r="B14" s="9" t="s">
        <v>314</v>
      </c>
      <c r="C14" s="7">
        <v>500000</v>
      </c>
      <c r="D14" s="7"/>
      <c r="E14" s="7"/>
      <c r="F14" s="8">
        <f t="shared" si="0"/>
        <v>11532632</v>
      </c>
      <c r="G14" s="22"/>
    </row>
    <row r="15" spans="1:7" ht="15.75" x14ac:dyDescent="0.25">
      <c r="A15" s="6">
        <v>45669</v>
      </c>
      <c r="B15" s="9" t="s">
        <v>72</v>
      </c>
      <c r="C15" s="7"/>
      <c r="D15" s="7"/>
      <c r="E15" s="7">
        <v>90000</v>
      </c>
      <c r="F15" s="8">
        <f t="shared" si="0"/>
        <v>11442632</v>
      </c>
      <c r="G15" s="22"/>
    </row>
    <row r="16" spans="1:7" ht="15.75" x14ac:dyDescent="0.25">
      <c r="A16" s="6">
        <v>45669</v>
      </c>
      <c r="B16" s="9" t="s">
        <v>11</v>
      </c>
      <c r="C16" s="7"/>
      <c r="D16" s="7"/>
      <c r="E16" s="7">
        <v>250000</v>
      </c>
      <c r="F16" s="8">
        <f t="shared" si="0"/>
        <v>11192632</v>
      </c>
      <c r="G16" s="22"/>
    </row>
    <row r="17" spans="1:7" ht="15.75" x14ac:dyDescent="0.25">
      <c r="A17" s="6">
        <v>45669</v>
      </c>
      <c r="B17" s="9" t="s">
        <v>7</v>
      </c>
      <c r="C17" s="7"/>
      <c r="D17" s="7"/>
      <c r="E17" s="7">
        <v>253000</v>
      </c>
      <c r="F17" s="8">
        <f t="shared" si="0"/>
        <v>10939632</v>
      </c>
      <c r="G17" s="22"/>
    </row>
    <row r="18" spans="1:7" ht="15.75" x14ac:dyDescent="0.25">
      <c r="A18" s="6">
        <v>45672</v>
      </c>
      <c r="B18" s="9" t="s">
        <v>198</v>
      </c>
      <c r="C18" s="7"/>
      <c r="D18" s="7">
        <v>500000</v>
      </c>
      <c r="E18" s="7"/>
      <c r="F18" s="8">
        <f t="shared" si="0"/>
        <v>11439632</v>
      </c>
      <c r="G18" s="22"/>
    </row>
    <row r="19" spans="1:7" ht="15.75" x14ac:dyDescent="0.25">
      <c r="A19" s="28" t="s">
        <v>9</v>
      </c>
      <c r="B19" s="28"/>
      <c r="C19" s="5">
        <f>SUM(C7:C18)</f>
        <v>500000</v>
      </c>
      <c r="D19" s="5">
        <f>SUM(D7:D18)</f>
        <v>500000</v>
      </c>
      <c r="E19" s="5">
        <f>SUM(E7:E18)</f>
        <v>1462000</v>
      </c>
      <c r="F19" s="5">
        <f>F6+C19+D19-E19</f>
        <v>11439632</v>
      </c>
      <c r="G19" s="22"/>
    </row>
    <row r="20" spans="1:7" ht="15.75" x14ac:dyDescent="0.25">
      <c r="A20" s="28" t="s">
        <v>319</v>
      </c>
      <c r="B20" s="28"/>
      <c r="C20" s="29">
        <f>F6+C19+D19-E19</f>
        <v>11439632</v>
      </c>
      <c r="D20" s="29"/>
      <c r="E20" s="29"/>
      <c r="F20" s="29"/>
      <c r="G20" s="22"/>
    </row>
    <row r="21" spans="1:7" ht="16.5" x14ac:dyDescent="0.25">
      <c r="A21" s="3"/>
      <c r="B21" s="3"/>
      <c r="C21" s="3"/>
      <c r="D21" s="3"/>
      <c r="E21" s="3"/>
      <c r="F21" s="3"/>
      <c r="G21" s="22"/>
    </row>
    <row r="22" spans="1:7" ht="16.5" x14ac:dyDescent="0.25">
      <c r="A22" s="3"/>
      <c r="B22" s="3"/>
      <c r="C22" s="3"/>
      <c r="D22" s="3"/>
      <c r="E22" s="3"/>
      <c r="F22" s="3"/>
      <c r="G22" s="22"/>
    </row>
    <row r="23" spans="1:7" ht="15.75" x14ac:dyDescent="0.25">
      <c r="G23" s="22"/>
    </row>
    <row r="24" spans="1:7" ht="15.75" x14ac:dyDescent="0.25">
      <c r="G24" s="22"/>
    </row>
    <row r="25" spans="1:7" x14ac:dyDescent="0.25">
      <c r="G25"/>
    </row>
    <row r="26" spans="1:7" x14ac:dyDescent="0.25">
      <c r="G26"/>
    </row>
    <row r="27" spans="1:7" ht="15.75" x14ac:dyDescent="0.25">
      <c r="G27" s="26"/>
    </row>
    <row r="28" spans="1:7" ht="15.75" x14ac:dyDescent="0.25">
      <c r="G28" s="22"/>
    </row>
  </sheetData>
  <sortState xmlns:xlrd2="http://schemas.microsoft.com/office/spreadsheetml/2017/richdata2" ref="A7:G18">
    <sortCondition ref="A7:A18"/>
  </sortState>
  <mergeCells count="9">
    <mergeCell ref="A19:B19"/>
    <mergeCell ref="A20:B20"/>
    <mergeCell ref="C20:F20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FEDB1-C538-4ABD-B036-816103BB5502}">
  <dimension ref="A2:G29"/>
  <sheetViews>
    <sheetView workbookViewId="0">
      <selection activeCell="B32" sqref="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316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</row>
    <row r="6" spans="1:7" ht="15.75" x14ac:dyDescent="0.25">
      <c r="A6" s="4" t="s">
        <v>317</v>
      </c>
      <c r="B6" s="4"/>
      <c r="C6" s="5"/>
      <c r="D6" s="5"/>
      <c r="E6" s="5"/>
      <c r="F6" s="5">
        <f>'T1.2025'!C20</f>
        <v>11439632</v>
      </c>
      <c r="G6" s="22"/>
    </row>
    <row r="7" spans="1:7" ht="15.75" x14ac:dyDescent="0.25">
      <c r="A7" s="6">
        <v>45694</v>
      </c>
      <c r="B7" s="9" t="s">
        <v>320</v>
      </c>
      <c r="C7" s="7">
        <v>500000</v>
      </c>
      <c r="D7" s="7"/>
      <c r="E7" s="7"/>
      <c r="F7" s="8">
        <f t="shared" ref="F7:F19" si="0">F6+C7+D7-E7</f>
        <v>11939632</v>
      </c>
      <c r="G7" s="22"/>
    </row>
    <row r="8" spans="1:7" ht="15.75" x14ac:dyDescent="0.25">
      <c r="A8" s="6">
        <v>45704</v>
      </c>
      <c r="B8" s="9" t="s">
        <v>13</v>
      </c>
      <c r="C8" s="7"/>
      <c r="D8" s="7"/>
      <c r="E8" s="7">
        <v>150000</v>
      </c>
      <c r="F8" s="8">
        <f t="shared" si="0"/>
        <v>11789632</v>
      </c>
      <c r="G8" s="22"/>
    </row>
    <row r="9" spans="1:7" ht="15.75" x14ac:dyDescent="0.25">
      <c r="A9" s="6">
        <v>45704</v>
      </c>
      <c r="B9" s="9" t="s">
        <v>7</v>
      </c>
      <c r="C9" s="7"/>
      <c r="D9" s="7"/>
      <c r="E9" s="7">
        <v>203000</v>
      </c>
      <c r="F9" s="8">
        <f t="shared" si="0"/>
        <v>11586632</v>
      </c>
      <c r="G9" s="22"/>
    </row>
    <row r="10" spans="1:7" ht="15.75" x14ac:dyDescent="0.25">
      <c r="A10" s="6">
        <v>45704</v>
      </c>
      <c r="B10" s="9" t="s">
        <v>145</v>
      </c>
      <c r="C10" s="7"/>
      <c r="D10" s="7"/>
      <c r="E10" s="7">
        <v>9000</v>
      </c>
      <c r="F10" s="8">
        <f t="shared" si="0"/>
        <v>11577632</v>
      </c>
      <c r="G10" s="22"/>
    </row>
    <row r="11" spans="1:7" ht="15.75" x14ac:dyDescent="0.25">
      <c r="A11" s="6">
        <v>45704</v>
      </c>
      <c r="B11" s="9" t="s">
        <v>72</v>
      </c>
      <c r="C11" s="7"/>
      <c r="D11" s="7"/>
      <c r="E11" s="7">
        <v>100000</v>
      </c>
      <c r="F11" s="8">
        <f t="shared" si="0"/>
        <v>11477632</v>
      </c>
      <c r="G11" s="22"/>
    </row>
    <row r="12" spans="1:7" ht="15.75" x14ac:dyDescent="0.25">
      <c r="A12" s="6">
        <v>45704</v>
      </c>
      <c r="B12" s="9" t="s">
        <v>11</v>
      </c>
      <c r="C12" s="7"/>
      <c r="D12" s="7"/>
      <c r="E12" s="7">
        <v>200000</v>
      </c>
      <c r="F12" s="8">
        <f t="shared" si="0"/>
        <v>11277632</v>
      </c>
      <c r="G12" s="22"/>
    </row>
    <row r="13" spans="1:7" ht="15.75" x14ac:dyDescent="0.25">
      <c r="A13" s="6">
        <v>45711</v>
      </c>
      <c r="B13" s="9" t="s">
        <v>212</v>
      </c>
      <c r="C13" s="7"/>
      <c r="D13" s="7"/>
      <c r="E13" s="7">
        <v>38000</v>
      </c>
      <c r="F13" s="8">
        <f t="shared" si="0"/>
        <v>11239632</v>
      </c>
      <c r="G13"/>
    </row>
    <row r="14" spans="1:7" ht="15.75" x14ac:dyDescent="0.25">
      <c r="A14" s="6">
        <v>45711</v>
      </c>
      <c r="B14" s="9" t="s">
        <v>191</v>
      </c>
      <c r="C14" s="7"/>
      <c r="D14" s="7"/>
      <c r="E14" s="7">
        <v>38000</v>
      </c>
      <c r="F14" s="8">
        <f t="shared" si="0"/>
        <v>11201632</v>
      </c>
      <c r="G14" s="22"/>
    </row>
    <row r="15" spans="1:7" ht="15.75" x14ac:dyDescent="0.25">
      <c r="A15" s="6">
        <v>45711</v>
      </c>
      <c r="B15" s="9" t="s">
        <v>207</v>
      </c>
      <c r="C15" s="7"/>
      <c r="D15" s="7"/>
      <c r="E15" s="7">
        <v>17000</v>
      </c>
      <c r="F15" s="8">
        <f t="shared" si="0"/>
        <v>11184632</v>
      </c>
      <c r="G15" s="22"/>
    </row>
    <row r="16" spans="1:7" ht="15.75" x14ac:dyDescent="0.25">
      <c r="A16" s="6">
        <v>45711</v>
      </c>
      <c r="B16" s="9" t="s">
        <v>196</v>
      </c>
      <c r="C16" s="7"/>
      <c r="D16" s="7"/>
      <c r="E16" s="7">
        <v>23000</v>
      </c>
      <c r="F16" s="8">
        <f t="shared" si="0"/>
        <v>11161632</v>
      </c>
      <c r="G16" s="22"/>
    </row>
    <row r="17" spans="1:7" ht="15.75" x14ac:dyDescent="0.25">
      <c r="A17" s="6">
        <v>45711</v>
      </c>
      <c r="B17" s="9" t="s">
        <v>72</v>
      </c>
      <c r="C17" s="7"/>
      <c r="D17" s="7"/>
      <c r="E17" s="7">
        <v>100000</v>
      </c>
      <c r="F17" s="8">
        <f t="shared" si="0"/>
        <v>11061632</v>
      </c>
      <c r="G17" s="22"/>
    </row>
    <row r="18" spans="1:7" ht="15.75" x14ac:dyDescent="0.25">
      <c r="A18" s="6">
        <v>45711</v>
      </c>
      <c r="B18" s="9" t="s">
        <v>7</v>
      </c>
      <c r="C18" s="7"/>
      <c r="D18" s="7"/>
      <c r="E18" s="7">
        <v>212000</v>
      </c>
      <c r="F18" s="8">
        <f t="shared" si="0"/>
        <v>10849632</v>
      </c>
      <c r="G18" s="22"/>
    </row>
    <row r="19" spans="1:7" ht="15.75" x14ac:dyDescent="0.25">
      <c r="A19" s="6">
        <v>45711</v>
      </c>
      <c r="B19" s="9" t="s">
        <v>11</v>
      </c>
      <c r="C19" s="7"/>
      <c r="D19" s="7"/>
      <c r="E19" s="7">
        <v>250000</v>
      </c>
      <c r="F19" s="8">
        <f t="shared" si="0"/>
        <v>10599632</v>
      </c>
      <c r="G19" s="22"/>
    </row>
    <row r="20" spans="1:7" ht="15.75" x14ac:dyDescent="0.25">
      <c r="A20" s="28" t="s">
        <v>9</v>
      </c>
      <c r="B20" s="28"/>
      <c r="C20" s="5">
        <f>SUM(C7:C19)</f>
        <v>500000</v>
      </c>
      <c r="D20" s="5">
        <f>SUM(D7:D19)</f>
        <v>0</v>
      </c>
      <c r="E20" s="5">
        <f>SUM(E7:E19)</f>
        <v>1340000</v>
      </c>
      <c r="F20" s="5">
        <f>F6+C20+D20-E20</f>
        <v>10599632</v>
      </c>
      <c r="G20" s="22"/>
    </row>
    <row r="21" spans="1:7" ht="15.75" x14ac:dyDescent="0.25">
      <c r="A21" s="28" t="s">
        <v>318</v>
      </c>
      <c r="B21" s="28"/>
      <c r="C21" s="29">
        <f>F6+C20+D20-E20</f>
        <v>10599632</v>
      </c>
      <c r="D21" s="29"/>
      <c r="E21" s="29"/>
      <c r="F21" s="29"/>
      <c r="G21" s="22"/>
    </row>
    <row r="22" spans="1:7" ht="16.5" x14ac:dyDescent="0.25">
      <c r="A22" s="3"/>
      <c r="B22" s="3"/>
      <c r="C22" s="3"/>
      <c r="D22" s="3"/>
      <c r="E22" s="3"/>
      <c r="F22" s="3"/>
      <c r="G22" s="22"/>
    </row>
    <row r="23" spans="1:7" ht="16.5" x14ac:dyDescent="0.25">
      <c r="A23" s="3"/>
      <c r="B23" s="3"/>
      <c r="C23" s="3"/>
      <c r="D23" s="3"/>
      <c r="E23" s="3"/>
      <c r="F23" s="3"/>
      <c r="G23" s="22"/>
    </row>
    <row r="24" spans="1:7" ht="15.75" x14ac:dyDescent="0.25">
      <c r="G24" s="22"/>
    </row>
    <row r="25" spans="1:7" ht="15.75" x14ac:dyDescent="0.25">
      <c r="G25" s="22"/>
    </row>
    <row r="26" spans="1:7" x14ac:dyDescent="0.25">
      <c r="G26"/>
    </row>
    <row r="27" spans="1:7" x14ac:dyDescent="0.25">
      <c r="G27"/>
    </row>
    <row r="28" spans="1:7" ht="15.75" x14ac:dyDescent="0.25">
      <c r="G28" s="26"/>
    </row>
    <row r="29" spans="1:7" ht="15.75" x14ac:dyDescent="0.25">
      <c r="G29" s="22"/>
    </row>
  </sheetData>
  <sortState xmlns:xlrd2="http://schemas.microsoft.com/office/spreadsheetml/2017/richdata2" ref="A7:G19">
    <sortCondition ref="A7:A19"/>
  </sortState>
  <mergeCells count="9">
    <mergeCell ref="A20:B20"/>
    <mergeCell ref="A21:B21"/>
    <mergeCell ref="C21:F21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B073F-EE7F-4208-9B94-F06147C68F5A}">
  <dimension ref="A2:G33"/>
  <sheetViews>
    <sheetView workbookViewId="0">
      <selection activeCell="F6" sqref="F6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321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</row>
    <row r="6" spans="1:7" ht="15.75" x14ac:dyDescent="0.25">
      <c r="A6" s="4" t="s">
        <v>322</v>
      </c>
      <c r="B6" s="4"/>
      <c r="C6" s="5"/>
      <c r="D6" s="5"/>
      <c r="E6" s="5"/>
      <c r="F6" s="5">
        <f>'T2.2025'!C21</f>
        <v>10599632</v>
      </c>
      <c r="G6" s="22"/>
    </row>
    <row r="7" spans="1:7" ht="15.75" x14ac:dyDescent="0.25">
      <c r="A7" s="6">
        <v>45718</v>
      </c>
      <c r="B7" s="9" t="s">
        <v>13</v>
      </c>
      <c r="C7" s="7"/>
      <c r="D7" s="7"/>
      <c r="E7" s="7">
        <v>150000</v>
      </c>
      <c r="F7" s="8">
        <f t="shared" ref="F7:F29" si="0">F6+C7+D7-E7</f>
        <v>10449632</v>
      </c>
      <c r="G7" s="22"/>
    </row>
    <row r="8" spans="1:7" ht="15.75" x14ac:dyDescent="0.25">
      <c r="A8" s="6">
        <v>45718</v>
      </c>
      <c r="B8" s="9" t="s">
        <v>72</v>
      </c>
      <c r="C8" s="7"/>
      <c r="D8" s="7"/>
      <c r="E8" s="7">
        <v>100000</v>
      </c>
      <c r="F8" s="8">
        <f t="shared" si="0"/>
        <v>10349632</v>
      </c>
      <c r="G8" s="22"/>
    </row>
    <row r="9" spans="1:7" ht="15.75" x14ac:dyDescent="0.25">
      <c r="A9" s="6">
        <v>45718</v>
      </c>
      <c r="B9" s="9" t="s">
        <v>11</v>
      </c>
      <c r="C9" s="7"/>
      <c r="D9" s="7"/>
      <c r="E9" s="7">
        <v>250000</v>
      </c>
      <c r="F9" s="8">
        <f t="shared" si="0"/>
        <v>10099632</v>
      </c>
      <c r="G9" s="22"/>
    </row>
    <row r="10" spans="1:7" ht="15.75" x14ac:dyDescent="0.25">
      <c r="A10" s="6">
        <v>45718</v>
      </c>
      <c r="B10" s="9" t="s">
        <v>7</v>
      </c>
      <c r="C10" s="7"/>
      <c r="D10" s="7"/>
      <c r="E10" s="7">
        <v>230000</v>
      </c>
      <c r="F10" s="8">
        <f t="shared" si="0"/>
        <v>9869632</v>
      </c>
      <c r="G10" s="22"/>
    </row>
    <row r="11" spans="1:7" ht="15.75" x14ac:dyDescent="0.25">
      <c r="A11" s="6">
        <v>45725</v>
      </c>
      <c r="B11" s="9" t="s">
        <v>212</v>
      </c>
      <c r="C11" s="7"/>
      <c r="D11" s="7"/>
      <c r="E11" s="7">
        <v>40000</v>
      </c>
      <c r="F11" s="8">
        <f t="shared" si="0"/>
        <v>9829632</v>
      </c>
      <c r="G11"/>
    </row>
    <row r="12" spans="1:7" ht="15.75" x14ac:dyDescent="0.25">
      <c r="A12" s="6">
        <v>45725</v>
      </c>
      <c r="B12" s="9" t="s">
        <v>196</v>
      </c>
      <c r="C12" s="7"/>
      <c r="D12" s="7"/>
      <c r="E12" s="7">
        <v>53000</v>
      </c>
      <c r="F12" s="8">
        <f t="shared" si="0"/>
        <v>9776632</v>
      </c>
      <c r="G12" s="22"/>
    </row>
    <row r="13" spans="1:7" ht="15.75" x14ac:dyDescent="0.25">
      <c r="A13" s="6">
        <v>45725</v>
      </c>
      <c r="B13" s="9" t="s">
        <v>72</v>
      </c>
      <c r="C13" s="7"/>
      <c r="D13" s="7"/>
      <c r="E13" s="7">
        <v>100000</v>
      </c>
      <c r="F13" s="8">
        <f t="shared" si="0"/>
        <v>9676632</v>
      </c>
      <c r="G13" s="22"/>
    </row>
    <row r="14" spans="1:7" ht="15.75" x14ac:dyDescent="0.25">
      <c r="A14" s="6">
        <v>45725</v>
      </c>
      <c r="B14" s="9" t="s">
        <v>7</v>
      </c>
      <c r="C14" s="7"/>
      <c r="D14" s="7"/>
      <c r="E14" s="7">
        <v>235000</v>
      </c>
      <c r="F14" s="8">
        <f t="shared" si="0"/>
        <v>9441632</v>
      </c>
      <c r="G14" s="22"/>
    </row>
    <row r="15" spans="1:7" ht="15.75" x14ac:dyDescent="0.25">
      <c r="A15" s="6">
        <v>45725</v>
      </c>
      <c r="B15" s="9" t="s">
        <v>11</v>
      </c>
      <c r="C15" s="7"/>
      <c r="D15" s="7"/>
      <c r="E15" s="7">
        <v>250000</v>
      </c>
      <c r="F15" s="8">
        <f t="shared" si="0"/>
        <v>9191632</v>
      </c>
      <c r="G15" s="22"/>
    </row>
    <row r="16" spans="1:7" ht="15.75" x14ac:dyDescent="0.25">
      <c r="A16" s="6">
        <v>45726</v>
      </c>
      <c r="B16" s="9" t="s">
        <v>324</v>
      </c>
      <c r="C16" s="7">
        <v>500000</v>
      </c>
      <c r="D16" s="7"/>
      <c r="E16" s="7"/>
      <c r="F16" s="8">
        <f t="shared" si="0"/>
        <v>9691632</v>
      </c>
      <c r="G16" s="22"/>
    </row>
    <row r="17" spans="1:7" ht="15.75" x14ac:dyDescent="0.25">
      <c r="A17" s="6">
        <v>45732</v>
      </c>
      <c r="B17" s="9" t="s">
        <v>191</v>
      </c>
      <c r="C17" s="7"/>
      <c r="D17" s="7"/>
      <c r="E17" s="7">
        <v>37000</v>
      </c>
      <c r="F17" s="8">
        <f t="shared" si="0"/>
        <v>9654632</v>
      </c>
      <c r="G17" s="22"/>
    </row>
    <row r="18" spans="1:7" ht="15.75" x14ac:dyDescent="0.25">
      <c r="A18" s="6">
        <v>45732</v>
      </c>
      <c r="B18" s="9" t="s">
        <v>207</v>
      </c>
      <c r="C18" s="7"/>
      <c r="D18" s="7"/>
      <c r="E18" s="7">
        <v>17000</v>
      </c>
      <c r="F18" s="8">
        <f t="shared" si="0"/>
        <v>9637632</v>
      </c>
      <c r="G18" s="22"/>
    </row>
    <row r="19" spans="1:7" ht="15.75" x14ac:dyDescent="0.25">
      <c r="A19" s="6">
        <v>45732</v>
      </c>
      <c r="B19" s="9" t="s">
        <v>10</v>
      </c>
      <c r="C19" s="7"/>
      <c r="D19" s="7"/>
      <c r="E19" s="7">
        <v>150000</v>
      </c>
      <c r="F19" s="8">
        <f t="shared" si="0"/>
        <v>9487632</v>
      </c>
      <c r="G19" s="22"/>
    </row>
    <row r="20" spans="1:7" ht="15.75" x14ac:dyDescent="0.25">
      <c r="A20" s="6">
        <v>45732</v>
      </c>
      <c r="B20" s="9" t="s">
        <v>72</v>
      </c>
      <c r="C20" s="7"/>
      <c r="D20" s="7"/>
      <c r="E20" s="7">
        <v>100000</v>
      </c>
      <c r="F20" s="8">
        <f t="shared" si="0"/>
        <v>9387632</v>
      </c>
      <c r="G20"/>
    </row>
    <row r="21" spans="1:7" ht="15.75" x14ac:dyDescent="0.25">
      <c r="A21" s="6">
        <v>45732</v>
      </c>
      <c r="B21" s="9" t="s">
        <v>7</v>
      </c>
      <c r="C21" s="7"/>
      <c r="D21" s="7"/>
      <c r="E21" s="7">
        <v>253000</v>
      </c>
      <c r="F21" s="8">
        <f t="shared" si="0"/>
        <v>9134632</v>
      </c>
      <c r="G21" s="22"/>
    </row>
    <row r="22" spans="1:7" ht="15.75" x14ac:dyDescent="0.25">
      <c r="A22" s="6">
        <v>45732</v>
      </c>
      <c r="B22" s="9" t="s">
        <v>11</v>
      </c>
      <c r="C22" s="7"/>
      <c r="D22" s="7"/>
      <c r="E22" s="7">
        <v>250000</v>
      </c>
      <c r="F22" s="8">
        <f t="shared" si="0"/>
        <v>8884632</v>
      </c>
      <c r="G22" s="22"/>
    </row>
    <row r="23" spans="1:7" ht="15.75" x14ac:dyDescent="0.25">
      <c r="A23" s="6">
        <v>45739</v>
      </c>
      <c r="B23" s="9" t="s">
        <v>72</v>
      </c>
      <c r="C23" s="7"/>
      <c r="D23" s="7"/>
      <c r="E23" s="7">
        <v>100000</v>
      </c>
      <c r="F23" s="8">
        <f t="shared" si="0"/>
        <v>8784632</v>
      </c>
      <c r="G23" s="22"/>
    </row>
    <row r="24" spans="1:7" ht="15.75" x14ac:dyDescent="0.25">
      <c r="A24" s="6">
        <v>45739</v>
      </c>
      <c r="B24" s="9" t="s">
        <v>187</v>
      </c>
      <c r="C24" s="7"/>
      <c r="D24" s="7"/>
      <c r="E24" s="7">
        <v>455000</v>
      </c>
      <c r="F24" s="8">
        <f t="shared" si="0"/>
        <v>8329632</v>
      </c>
      <c r="G24" s="22"/>
    </row>
    <row r="25" spans="1:7" ht="15.75" x14ac:dyDescent="0.25">
      <c r="A25" s="6">
        <v>45739</v>
      </c>
      <c r="B25" s="9" t="s">
        <v>7</v>
      </c>
      <c r="C25" s="7"/>
      <c r="D25" s="7"/>
      <c r="E25" s="7">
        <v>230000</v>
      </c>
      <c r="F25" s="8">
        <f t="shared" si="0"/>
        <v>8099632</v>
      </c>
      <c r="G25" s="22"/>
    </row>
    <row r="26" spans="1:7" ht="15.75" x14ac:dyDescent="0.25">
      <c r="A26" s="6">
        <v>45739</v>
      </c>
      <c r="B26" s="9" t="s">
        <v>11</v>
      </c>
      <c r="C26" s="7"/>
      <c r="D26" s="7"/>
      <c r="E26" s="7">
        <v>250000</v>
      </c>
      <c r="F26" s="8">
        <f t="shared" si="0"/>
        <v>7849632</v>
      </c>
      <c r="G26" s="22"/>
    </row>
    <row r="27" spans="1:7" ht="15.75" x14ac:dyDescent="0.25">
      <c r="A27" s="6">
        <v>45746</v>
      </c>
      <c r="B27" s="9" t="s">
        <v>72</v>
      </c>
      <c r="C27" s="7"/>
      <c r="D27" s="7"/>
      <c r="E27" s="7">
        <v>100000</v>
      </c>
      <c r="F27" s="8">
        <f t="shared" si="0"/>
        <v>7749632</v>
      </c>
      <c r="G27" s="22"/>
    </row>
    <row r="28" spans="1:7" ht="15.75" x14ac:dyDescent="0.25">
      <c r="A28" s="6">
        <v>45746</v>
      </c>
      <c r="B28" s="9" t="s">
        <v>7</v>
      </c>
      <c r="C28" s="7"/>
      <c r="D28" s="7"/>
      <c r="E28" s="7">
        <v>215000</v>
      </c>
      <c r="F28" s="8">
        <f t="shared" si="0"/>
        <v>7534632</v>
      </c>
      <c r="G28" s="22"/>
    </row>
    <row r="29" spans="1:7" ht="15.75" x14ac:dyDescent="0.25">
      <c r="A29" s="6">
        <v>45746</v>
      </c>
      <c r="B29" s="9" t="s">
        <v>11</v>
      </c>
      <c r="C29" s="7"/>
      <c r="D29" s="7"/>
      <c r="E29" s="7">
        <v>250000</v>
      </c>
      <c r="F29" s="8">
        <f t="shared" si="0"/>
        <v>7284632</v>
      </c>
      <c r="G29"/>
    </row>
    <row r="30" spans="1:7" ht="15.75" x14ac:dyDescent="0.25">
      <c r="A30" s="28" t="s">
        <v>9</v>
      </c>
      <c r="B30" s="28"/>
      <c r="C30" s="5">
        <f>SUM(C7:C29)</f>
        <v>500000</v>
      </c>
      <c r="D30" s="5">
        <f>SUM(D7:D29)</f>
        <v>0</v>
      </c>
      <c r="E30" s="5">
        <f>SUM(E7:E29)</f>
        <v>3815000</v>
      </c>
      <c r="F30" s="5">
        <f>F6+C30+D30-E30</f>
        <v>7284632</v>
      </c>
    </row>
    <row r="31" spans="1:7" ht="15.75" x14ac:dyDescent="0.25">
      <c r="A31" s="28" t="s">
        <v>323</v>
      </c>
      <c r="B31" s="28"/>
      <c r="C31" s="29">
        <f>F6+C30+D30-E30</f>
        <v>7284632</v>
      </c>
      <c r="D31" s="29"/>
      <c r="E31" s="29"/>
      <c r="F31" s="29"/>
    </row>
    <row r="32" spans="1:7" ht="16.5" x14ac:dyDescent="0.25">
      <c r="A32" s="3"/>
      <c r="B32" s="3"/>
      <c r="C32" s="3"/>
      <c r="D32" s="3"/>
      <c r="E32" s="3"/>
      <c r="F32" s="3"/>
    </row>
    <row r="33" spans="1:6" ht="16.5" x14ac:dyDescent="0.25">
      <c r="A33" s="3"/>
      <c r="B33" s="3"/>
      <c r="C33" s="3"/>
      <c r="D33" s="3"/>
      <c r="E33" s="3"/>
      <c r="F33" s="3"/>
    </row>
  </sheetData>
  <sortState xmlns:xlrd2="http://schemas.microsoft.com/office/spreadsheetml/2017/richdata2" ref="A7:G29">
    <sortCondition ref="A7:A29"/>
  </sortState>
  <mergeCells count="9">
    <mergeCell ref="A30:B30"/>
    <mergeCell ref="A31:B31"/>
    <mergeCell ref="C31:F31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2527D-82A9-40AE-95BD-12CCC7B32096}">
  <dimension ref="A2:G34"/>
  <sheetViews>
    <sheetView workbookViewId="0">
      <selection activeCell="F6" sqref="F6"/>
    </sheetView>
  </sheetViews>
  <sheetFormatPr defaultColWidth="9.140625" defaultRowHeight="15" x14ac:dyDescent="0.25"/>
  <cols>
    <col min="1" max="1" width="13.5703125" style="1" customWidth="1"/>
    <col min="2" max="2" width="39.8554687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325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  <c r="G5" s="22"/>
    </row>
    <row r="6" spans="1:7" ht="15.75" x14ac:dyDescent="0.25">
      <c r="A6" s="4" t="s">
        <v>326</v>
      </c>
      <c r="B6" s="4"/>
      <c r="C6" s="5"/>
      <c r="D6" s="5"/>
      <c r="E6" s="5"/>
      <c r="F6" s="5">
        <f>'T3.2025'!C31</f>
        <v>7284632</v>
      </c>
      <c r="G6" s="22"/>
    </row>
    <row r="7" spans="1:7" ht="15.75" x14ac:dyDescent="0.25">
      <c r="A7" s="6">
        <v>45753</v>
      </c>
      <c r="B7" s="9" t="s">
        <v>13</v>
      </c>
      <c r="C7" s="7"/>
      <c r="D7" s="7"/>
      <c r="E7" s="7">
        <v>150000</v>
      </c>
      <c r="F7" s="8">
        <f t="shared" ref="F7:F30" si="0">F6+C7+D7-E7</f>
        <v>7134632</v>
      </c>
      <c r="G7" s="22"/>
    </row>
    <row r="8" spans="1:7" ht="15.75" x14ac:dyDescent="0.25">
      <c r="A8" s="6">
        <v>45753</v>
      </c>
      <c r="B8" s="9" t="s">
        <v>7</v>
      </c>
      <c r="C8" s="7"/>
      <c r="D8" s="7"/>
      <c r="E8" s="7">
        <v>232000</v>
      </c>
      <c r="F8" s="8">
        <f t="shared" si="0"/>
        <v>6902632</v>
      </c>
      <c r="G8" s="22"/>
    </row>
    <row r="9" spans="1:7" ht="15.75" x14ac:dyDescent="0.25">
      <c r="A9" s="6">
        <v>45753</v>
      </c>
      <c r="B9" s="9" t="s">
        <v>72</v>
      </c>
      <c r="C9" s="7"/>
      <c r="D9" s="7"/>
      <c r="E9" s="7">
        <v>100000</v>
      </c>
      <c r="F9" s="8">
        <f t="shared" si="0"/>
        <v>6802632</v>
      </c>
      <c r="G9" s="22"/>
    </row>
    <row r="10" spans="1:7" ht="15.75" x14ac:dyDescent="0.25">
      <c r="A10" s="6">
        <v>45753</v>
      </c>
      <c r="B10" s="9" t="s">
        <v>11</v>
      </c>
      <c r="C10" s="7"/>
      <c r="D10" s="7"/>
      <c r="E10" s="7">
        <v>250000</v>
      </c>
      <c r="F10" s="8">
        <f t="shared" si="0"/>
        <v>6552632</v>
      </c>
      <c r="G10" s="22"/>
    </row>
    <row r="11" spans="1:7" ht="15.75" x14ac:dyDescent="0.25">
      <c r="A11" s="6">
        <v>45753</v>
      </c>
      <c r="B11" s="9" t="s">
        <v>257</v>
      </c>
      <c r="C11" s="7"/>
      <c r="D11" s="7"/>
      <c r="E11" s="7">
        <v>180000</v>
      </c>
      <c r="F11" s="8">
        <f t="shared" si="0"/>
        <v>6372632</v>
      </c>
      <c r="G11"/>
    </row>
    <row r="12" spans="1:7" ht="15.75" x14ac:dyDescent="0.25">
      <c r="A12" s="6">
        <v>45753</v>
      </c>
      <c r="B12" s="9" t="s">
        <v>212</v>
      </c>
      <c r="C12" s="7"/>
      <c r="D12" s="7"/>
      <c r="E12" s="7">
        <v>80000</v>
      </c>
      <c r="F12" s="8">
        <f t="shared" si="0"/>
        <v>6292632</v>
      </c>
      <c r="G12" s="22"/>
    </row>
    <row r="13" spans="1:7" ht="15.75" x14ac:dyDescent="0.25">
      <c r="A13" s="6">
        <v>45756</v>
      </c>
      <c r="B13" s="9" t="s">
        <v>328</v>
      </c>
      <c r="C13" s="7">
        <v>500000</v>
      </c>
      <c r="D13" s="7"/>
      <c r="E13" s="7"/>
      <c r="F13" s="8">
        <f t="shared" si="0"/>
        <v>6792632</v>
      </c>
      <c r="G13" s="22"/>
    </row>
    <row r="14" spans="1:7" ht="15.75" x14ac:dyDescent="0.25">
      <c r="A14" s="6">
        <v>45756</v>
      </c>
      <c r="B14" s="9" t="s">
        <v>329</v>
      </c>
      <c r="C14" s="7"/>
      <c r="D14" s="7">
        <v>1000000</v>
      </c>
      <c r="E14" s="7"/>
      <c r="F14" s="8">
        <f t="shared" si="0"/>
        <v>7792632</v>
      </c>
      <c r="G14" s="22"/>
    </row>
    <row r="15" spans="1:7" ht="15.75" x14ac:dyDescent="0.25">
      <c r="A15" s="6">
        <v>45760</v>
      </c>
      <c r="B15" s="9" t="s">
        <v>191</v>
      </c>
      <c r="C15" s="7"/>
      <c r="D15" s="7"/>
      <c r="E15" s="7">
        <v>37000</v>
      </c>
      <c r="F15" s="8">
        <f t="shared" si="0"/>
        <v>7755632</v>
      </c>
      <c r="G15" s="22"/>
    </row>
    <row r="16" spans="1:7" ht="15.75" x14ac:dyDescent="0.25">
      <c r="A16" s="6">
        <v>45760</v>
      </c>
      <c r="B16" s="9" t="s">
        <v>145</v>
      </c>
      <c r="C16" s="7"/>
      <c r="D16" s="7"/>
      <c r="E16" s="7">
        <v>10000</v>
      </c>
      <c r="F16" s="8">
        <f t="shared" si="0"/>
        <v>7745632</v>
      </c>
      <c r="G16" s="22"/>
    </row>
    <row r="17" spans="1:7" ht="15.75" x14ac:dyDescent="0.25">
      <c r="A17" s="6">
        <v>45760</v>
      </c>
      <c r="B17" s="9" t="s">
        <v>72</v>
      </c>
      <c r="C17" s="7"/>
      <c r="D17" s="7"/>
      <c r="E17" s="7">
        <v>100000</v>
      </c>
      <c r="F17" s="8">
        <f t="shared" si="0"/>
        <v>7645632</v>
      </c>
      <c r="G17" s="22"/>
    </row>
    <row r="18" spans="1:7" ht="15.75" x14ac:dyDescent="0.25">
      <c r="A18" s="6">
        <v>45760</v>
      </c>
      <c r="B18" s="9" t="s">
        <v>207</v>
      </c>
      <c r="C18" s="7"/>
      <c r="D18" s="7"/>
      <c r="E18" s="7">
        <v>17000</v>
      </c>
      <c r="F18" s="8">
        <f t="shared" si="0"/>
        <v>7628632</v>
      </c>
      <c r="G18" s="22"/>
    </row>
    <row r="19" spans="1:7" ht="15.75" x14ac:dyDescent="0.25">
      <c r="A19" s="6">
        <v>45760</v>
      </c>
      <c r="B19" s="9" t="s">
        <v>7</v>
      </c>
      <c r="C19" s="7"/>
      <c r="D19" s="7"/>
      <c r="E19" s="7">
        <v>200000</v>
      </c>
      <c r="F19" s="8">
        <f t="shared" si="0"/>
        <v>7428632</v>
      </c>
      <c r="G19" s="22"/>
    </row>
    <row r="20" spans="1:7" ht="15.75" x14ac:dyDescent="0.25">
      <c r="A20" s="6">
        <v>45760</v>
      </c>
      <c r="B20" s="9" t="s">
        <v>11</v>
      </c>
      <c r="C20" s="7"/>
      <c r="D20" s="7"/>
      <c r="E20" s="7">
        <v>250000</v>
      </c>
      <c r="F20" s="8">
        <f t="shared" si="0"/>
        <v>7178632</v>
      </c>
      <c r="G20" s="22"/>
    </row>
    <row r="21" spans="1:7" ht="15.75" x14ac:dyDescent="0.25">
      <c r="A21" s="6">
        <v>45767</v>
      </c>
      <c r="B21" s="9" t="s">
        <v>196</v>
      </c>
      <c r="C21" s="7"/>
      <c r="D21" s="7"/>
      <c r="E21" s="7">
        <v>20000</v>
      </c>
      <c r="F21" s="8">
        <f t="shared" si="0"/>
        <v>7158632</v>
      </c>
      <c r="G21" s="22"/>
    </row>
    <row r="22" spans="1:7" ht="15.75" x14ac:dyDescent="0.25">
      <c r="A22" s="6">
        <v>45767</v>
      </c>
      <c r="B22" s="9" t="s">
        <v>330</v>
      </c>
      <c r="C22" s="7"/>
      <c r="D22" s="7"/>
      <c r="E22" s="7">
        <v>25000</v>
      </c>
      <c r="F22" s="8">
        <f t="shared" si="0"/>
        <v>7133632</v>
      </c>
      <c r="G22"/>
    </row>
    <row r="23" spans="1:7" ht="15.75" x14ac:dyDescent="0.25">
      <c r="A23" s="6">
        <v>45767</v>
      </c>
      <c r="B23" s="9" t="s">
        <v>72</v>
      </c>
      <c r="C23" s="7"/>
      <c r="D23" s="7"/>
      <c r="E23" s="7">
        <v>100000</v>
      </c>
      <c r="F23" s="8">
        <f t="shared" si="0"/>
        <v>7033632</v>
      </c>
      <c r="G23" s="22"/>
    </row>
    <row r="24" spans="1:7" ht="15.75" x14ac:dyDescent="0.25">
      <c r="A24" s="6">
        <v>45767</v>
      </c>
      <c r="B24" s="9" t="s">
        <v>7</v>
      </c>
      <c r="C24" s="7"/>
      <c r="D24" s="7"/>
      <c r="E24" s="7">
        <v>224000</v>
      </c>
      <c r="F24" s="8">
        <f t="shared" si="0"/>
        <v>6809632</v>
      </c>
      <c r="G24" s="22"/>
    </row>
    <row r="25" spans="1:7" ht="15.75" x14ac:dyDescent="0.25">
      <c r="A25" s="6">
        <v>45767</v>
      </c>
      <c r="B25" s="9" t="s">
        <v>11</v>
      </c>
      <c r="C25" s="7"/>
      <c r="D25" s="7"/>
      <c r="E25" s="7">
        <v>250000</v>
      </c>
      <c r="F25" s="8">
        <f t="shared" si="0"/>
        <v>6559632</v>
      </c>
      <c r="G25" s="22"/>
    </row>
    <row r="26" spans="1:7" ht="15.75" x14ac:dyDescent="0.25">
      <c r="A26" s="6">
        <v>45774</v>
      </c>
      <c r="B26" s="9" t="s">
        <v>72</v>
      </c>
      <c r="C26" s="7"/>
      <c r="D26" s="7"/>
      <c r="E26" s="7">
        <v>100000</v>
      </c>
      <c r="F26" s="8">
        <f t="shared" si="0"/>
        <v>6459632</v>
      </c>
      <c r="G26" s="22"/>
    </row>
    <row r="27" spans="1:7" ht="15.75" x14ac:dyDescent="0.25">
      <c r="A27" s="6">
        <v>45774</v>
      </c>
      <c r="B27" s="9" t="s">
        <v>13</v>
      </c>
      <c r="C27" s="7"/>
      <c r="D27" s="7"/>
      <c r="E27" s="7">
        <v>150000</v>
      </c>
      <c r="F27" s="8">
        <f t="shared" si="0"/>
        <v>6309632</v>
      </c>
      <c r="G27" s="22"/>
    </row>
    <row r="28" spans="1:7" ht="15.75" x14ac:dyDescent="0.25">
      <c r="A28" s="6">
        <v>45774</v>
      </c>
      <c r="B28" s="9" t="s">
        <v>7</v>
      </c>
      <c r="C28" s="7"/>
      <c r="D28" s="7"/>
      <c r="E28" s="7">
        <v>216000</v>
      </c>
      <c r="F28" s="8">
        <f t="shared" si="0"/>
        <v>6093632</v>
      </c>
      <c r="G28" s="22"/>
    </row>
    <row r="29" spans="1:7" ht="15.75" x14ac:dyDescent="0.25">
      <c r="A29" s="6">
        <v>45774</v>
      </c>
      <c r="B29" s="9" t="s">
        <v>58</v>
      </c>
      <c r="C29" s="7"/>
      <c r="D29" s="7"/>
      <c r="E29" s="7">
        <v>50000</v>
      </c>
      <c r="F29" s="8">
        <f t="shared" si="0"/>
        <v>6043632</v>
      </c>
      <c r="G29" s="22"/>
    </row>
    <row r="30" spans="1:7" ht="15.75" x14ac:dyDescent="0.25">
      <c r="A30" s="6">
        <v>45774</v>
      </c>
      <c r="B30" s="9" t="s">
        <v>11</v>
      </c>
      <c r="C30" s="7"/>
      <c r="D30" s="7"/>
      <c r="E30" s="7">
        <v>250000</v>
      </c>
      <c r="F30" s="8">
        <f t="shared" si="0"/>
        <v>5793632</v>
      </c>
      <c r="G30"/>
    </row>
    <row r="31" spans="1:7" ht="15.75" x14ac:dyDescent="0.25">
      <c r="A31" s="28" t="s">
        <v>9</v>
      </c>
      <c r="B31" s="28"/>
      <c r="C31" s="5">
        <f>SUM(C7:C30)</f>
        <v>500000</v>
      </c>
      <c r="D31" s="5">
        <f>SUM(D7:D30)</f>
        <v>1000000</v>
      </c>
      <c r="E31" s="5">
        <f>SUM(E7:E30)</f>
        <v>2991000</v>
      </c>
      <c r="F31" s="5">
        <f>F6+C31+D31-E31</f>
        <v>5793632</v>
      </c>
    </row>
    <row r="32" spans="1:7" ht="15.75" x14ac:dyDescent="0.25">
      <c r="A32" s="28" t="s">
        <v>327</v>
      </c>
      <c r="B32" s="28"/>
      <c r="C32" s="29">
        <f>F6+C31+D31-E31</f>
        <v>5793632</v>
      </c>
      <c r="D32" s="29"/>
      <c r="E32" s="29"/>
      <c r="F32" s="29"/>
    </row>
    <row r="33" spans="1:6" ht="16.5" x14ac:dyDescent="0.25">
      <c r="A33" s="3"/>
      <c r="B33" s="3"/>
      <c r="C33" s="3"/>
      <c r="D33" s="3"/>
      <c r="E33" s="3"/>
      <c r="F33" s="3"/>
    </row>
    <row r="34" spans="1:6" ht="16.5" x14ac:dyDescent="0.25">
      <c r="A34" s="3"/>
      <c r="B34" s="3"/>
      <c r="C34" s="3"/>
      <c r="D34" s="3"/>
      <c r="E34" s="3"/>
      <c r="F34" s="3"/>
    </row>
  </sheetData>
  <sortState xmlns:xlrd2="http://schemas.microsoft.com/office/spreadsheetml/2017/richdata2" ref="A7:G30">
    <sortCondition ref="A7:A30"/>
  </sortState>
  <mergeCells count="9">
    <mergeCell ref="A31:B31"/>
    <mergeCell ref="A32:B32"/>
    <mergeCell ref="C32:F32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D943F-92C2-434F-951F-A0306E08CE6D}">
  <dimension ref="A2:G34"/>
  <sheetViews>
    <sheetView topLeftCell="A3" workbookViewId="0">
      <selection sqref="A1:XFD1048576"/>
    </sheetView>
  </sheetViews>
  <sheetFormatPr defaultColWidth="9.140625" defaultRowHeight="15" x14ac:dyDescent="0.25"/>
  <cols>
    <col min="1" max="1" width="13.5703125" style="1" customWidth="1"/>
    <col min="2" max="2" width="49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331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  <c r="G5" s="26"/>
    </row>
    <row r="6" spans="1:7" ht="15.75" x14ac:dyDescent="0.25">
      <c r="A6" s="4" t="s">
        <v>332</v>
      </c>
      <c r="B6" s="4"/>
      <c r="C6" s="5"/>
      <c r="D6" s="5"/>
      <c r="E6" s="5"/>
      <c r="F6" s="5">
        <f>'T4.2025'!C32</f>
        <v>5793632</v>
      </c>
      <c r="G6" s="22"/>
    </row>
    <row r="7" spans="1:7" ht="15.75" x14ac:dyDescent="0.25">
      <c r="A7" s="6">
        <v>45781</v>
      </c>
      <c r="B7" s="9" t="s">
        <v>13</v>
      </c>
      <c r="C7" s="7"/>
      <c r="D7" s="7"/>
      <c r="E7" s="7">
        <v>145000</v>
      </c>
      <c r="F7" s="8">
        <f t="shared" ref="F7:F30" si="0">F6+C7+D7-E7</f>
        <v>5648632</v>
      </c>
      <c r="G7" s="22"/>
    </row>
    <row r="8" spans="1:7" ht="15.75" x14ac:dyDescent="0.25">
      <c r="A8" s="6">
        <v>45781</v>
      </c>
      <c r="B8" s="9" t="s">
        <v>7</v>
      </c>
      <c r="C8" s="7"/>
      <c r="D8" s="7"/>
      <c r="E8" s="7">
        <v>215000</v>
      </c>
      <c r="F8" s="8">
        <f t="shared" si="0"/>
        <v>5433632</v>
      </c>
      <c r="G8" s="22"/>
    </row>
    <row r="9" spans="1:7" ht="15.75" x14ac:dyDescent="0.25">
      <c r="A9" s="6">
        <v>45781</v>
      </c>
      <c r="B9" s="9" t="s">
        <v>72</v>
      </c>
      <c r="C9" s="7"/>
      <c r="D9" s="7"/>
      <c r="E9" s="7">
        <v>100000</v>
      </c>
      <c r="F9" s="8">
        <f t="shared" si="0"/>
        <v>5333632</v>
      </c>
      <c r="G9" s="22"/>
    </row>
    <row r="10" spans="1:7" ht="15.75" x14ac:dyDescent="0.25">
      <c r="A10" s="6">
        <v>45781</v>
      </c>
      <c r="B10" s="9" t="s">
        <v>11</v>
      </c>
      <c r="C10" s="7"/>
      <c r="D10" s="7"/>
      <c r="E10" s="7">
        <v>250000</v>
      </c>
      <c r="F10" s="8">
        <f t="shared" si="0"/>
        <v>5083632</v>
      </c>
      <c r="G10" s="22"/>
    </row>
    <row r="11" spans="1:7" ht="15.75" x14ac:dyDescent="0.25">
      <c r="A11" s="6">
        <v>45782</v>
      </c>
      <c r="B11" s="9" t="s">
        <v>335</v>
      </c>
      <c r="C11" s="7"/>
      <c r="D11" s="7">
        <v>1000000</v>
      </c>
      <c r="E11" s="7"/>
      <c r="F11" s="8">
        <f t="shared" si="0"/>
        <v>6083632</v>
      </c>
      <c r="G11" s="22"/>
    </row>
    <row r="12" spans="1:7" ht="15.75" x14ac:dyDescent="0.25">
      <c r="A12" s="6">
        <v>45783</v>
      </c>
      <c r="B12" s="9" t="s">
        <v>267</v>
      </c>
      <c r="C12" s="7">
        <v>500000</v>
      </c>
      <c r="D12" s="7"/>
      <c r="E12" s="7"/>
      <c r="F12" s="8">
        <f t="shared" si="0"/>
        <v>6583632</v>
      </c>
      <c r="G12" s="22"/>
    </row>
    <row r="13" spans="1:7" ht="15.75" x14ac:dyDescent="0.25">
      <c r="A13" s="6">
        <v>45788</v>
      </c>
      <c r="B13" s="9" t="s">
        <v>336</v>
      </c>
      <c r="C13" s="7"/>
      <c r="D13" s="7"/>
      <c r="E13" s="7">
        <v>40000</v>
      </c>
      <c r="F13" s="8">
        <f t="shared" si="0"/>
        <v>6543632</v>
      </c>
      <c r="G13" s="22"/>
    </row>
    <row r="14" spans="1:7" ht="15.75" x14ac:dyDescent="0.25">
      <c r="A14" s="6">
        <v>45788</v>
      </c>
      <c r="B14" s="9" t="s">
        <v>196</v>
      </c>
      <c r="C14" s="7"/>
      <c r="D14" s="7"/>
      <c r="E14" s="7">
        <v>55000</v>
      </c>
      <c r="F14" s="8">
        <f t="shared" si="0"/>
        <v>6488632</v>
      </c>
      <c r="G14" s="22"/>
    </row>
    <row r="15" spans="1:7" ht="15.75" x14ac:dyDescent="0.25">
      <c r="A15" s="6">
        <v>45788</v>
      </c>
      <c r="B15" s="9" t="s">
        <v>72</v>
      </c>
      <c r="C15" s="7"/>
      <c r="D15" s="7"/>
      <c r="E15" s="7">
        <v>100000</v>
      </c>
      <c r="F15" s="8">
        <f t="shared" si="0"/>
        <v>6388632</v>
      </c>
      <c r="G15" s="22"/>
    </row>
    <row r="16" spans="1:7" ht="15.75" x14ac:dyDescent="0.25">
      <c r="A16" s="6">
        <v>45788</v>
      </c>
      <c r="B16" s="9" t="s">
        <v>337</v>
      </c>
      <c r="C16" s="7"/>
      <c r="D16" s="7"/>
      <c r="E16" s="7">
        <v>32000</v>
      </c>
      <c r="F16" s="8">
        <f t="shared" si="0"/>
        <v>6356632</v>
      </c>
      <c r="G16" s="22"/>
    </row>
    <row r="17" spans="1:7" ht="15.75" x14ac:dyDescent="0.25">
      <c r="A17" s="6">
        <v>45788</v>
      </c>
      <c r="B17" s="9" t="s">
        <v>7</v>
      </c>
      <c r="C17" s="7"/>
      <c r="D17" s="7"/>
      <c r="E17" s="7">
        <v>230000</v>
      </c>
      <c r="F17" s="8">
        <f t="shared" si="0"/>
        <v>6126632</v>
      </c>
      <c r="G17" s="22"/>
    </row>
    <row r="18" spans="1:7" ht="15.75" x14ac:dyDescent="0.25">
      <c r="A18" s="6">
        <v>45788</v>
      </c>
      <c r="B18" s="9" t="s">
        <v>11</v>
      </c>
      <c r="C18" s="7"/>
      <c r="D18" s="7"/>
      <c r="E18" s="7">
        <v>250000</v>
      </c>
      <c r="F18" s="8">
        <f t="shared" si="0"/>
        <v>5876632</v>
      </c>
      <c r="G18" s="22"/>
    </row>
    <row r="19" spans="1:7" ht="15.75" x14ac:dyDescent="0.25">
      <c r="A19" s="6">
        <v>45795</v>
      </c>
      <c r="B19" s="9" t="s">
        <v>187</v>
      </c>
      <c r="C19" s="7"/>
      <c r="D19" s="7"/>
      <c r="E19" s="7">
        <v>445000</v>
      </c>
      <c r="F19" s="8">
        <f t="shared" si="0"/>
        <v>5431632</v>
      </c>
      <c r="G19"/>
    </row>
    <row r="20" spans="1:7" ht="15.75" x14ac:dyDescent="0.25">
      <c r="A20" s="6">
        <v>45795</v>
      </c>
      <c r="B20" s="9" t="s">
        <v>13</v>
      </c>
      <c r="C20" s="7"/>
      <c r="D20" s="7"/>
      <c r="E20" s="7">
        <v>140000</v>
      </c>
      <c r="F20" s="8">
        <f t="shared" si="0"/>
        <v>5291632</v>
      </c>
      <c r="G20" s="26"/>
    </row>
    <row r="21" spans="1:7" ht="15.75" x14ac:dyDescent="0.25">
      <c r="A21" s="6">
        <v>45795</v>
      </c>
      <c r="B21" s="9" t="s">
        <v>72</v>
      </c>
      <c r="C21" s="7"/>
      <c r="D21" s="7"/>
      <c r="E21" s="7">
        <v>100000</v>
      </c>
      <c r="F21" s="8">
        <f t="shared" si="0"/>
        <v>5191632</v>
      </c>
      <c r="G21" s="22"/>
    </row>
    <row r="22" spans="1:7" ht="15.75" x14ac:dyDescent="0.25">
      <c r="A22" s="6">
        <v>45795</v>
      </c>
      <c r="B22" s="9" t="s">
        <v>7</v>
      </c>
      <c r="C22" s="7"/>
      <c r="D22" s="7"/>
      <c r="E22" s="7">
        <v>215000</v>
      </c>
      <c r="F22" s="8">
        <f t="shared" si="0"/>
        <v>4976632</v>
      </c>
      <c r="G22" s="22"/>
    </row>
    <row r="23" spans="1:7" ht="15.75" x14ac:dyDescent="0.25">
      <c r="A23" s="6">
        <v>45795</v>
      </c>
      <c r="B23" s="9" t="s">
        <v>11</v>
      </c>
      <c r="C23" s="7"/>
      <c r="D23" s="7"/>
      <c r="E23" s="7">
        <v>250000</v>
      </c>
      <c r="F23" s="8">
        <f t="shared" si="0"/>
        <v>4726632</v>
      </c>
      <c r="G23" s="22"/>
    </row>
    <row r="24" spans="1:7" ht="15.75" x14ac:dyDescent="0.25">
      <c r="A24" s="6">
        <v>45802</v>
      </c>
      <c r="B24" s="9" t="s">
        <v>72</v>
      </c>
      <c r="C24" s="7"/>
      <c r="D24" s="7"/>
      <c r="E24" s="7">
        <v>100000</v>
      </c>
      <c r="F24" s="8">
        <f t="shared" si="0"/>
        <v>4626632</v>
      </c>
      <c r="G24" s="22"/>
    </row>
    <row r="25" spans="1:7" ht="15.75" x14ac:dyDescent="0.25">
      <c r="A25" s="6">
        <v>45802</v>
      </c>
      <c r="B25" s="9" t="s">
        <v>207</v>
      </c>
      <c r="C25" s="7"/>
      <c r="D25" s="7"/>
      <c r="E25" s="7">
        <v>17000</v>
      </c>
      <c r="F25" s="8">
        <f t="shared" si="0"/>
        <v>4609632</v>
      </c>
      <c r="G25" s="22"/>
    </row>
    <row r="26" spans="1:7" ht="15.75" x14ac:dyDescent="0.25">
      <c r="A26" s="6">
        <v>45802</v>
      </c>
      <c r="B26" s="9" t="s">
        <v>7</v>
      </c>
      <c r="C26" s="7"/>
      <c r="D26" s="7"/>
      <c r="E26" s="7">
        <v>223000</v>
      </c>
      <c r="F26" s="8">
        <f t="shared" si="0"/>
        <v>4386632</v>
      </c>
      <c r="G26" s="22"/>
    </row>
    <row r="27" spans="1:7" ht="15.75" x14ac:dyDescent="0.25">
      <c r="A27" s="6">
        <v>45802</v>
      </c>
      <c r="B27" s="9" t="s">
        <v>191</v>
      </c>
      <c r="C27" s="7"/>
      <c r="D27" s="7"/>
      <c r="E27" s="7">
        <v>37000</v>
      </c>
      <c r="F27" s="8">
        <f t="shared" si="0"/>
        <v>4349632</v>
      </c>
      <c r="G27"/>
    </row>
    <row r="28" spans="1:7" ht="15.75" x14ac:dyDescent="0.25">
      <c r="A28" s="6">
        <v>45802</v>
      </c>
      <c r="B28" s="9" t="s">
        <v>212</v>
      </c>
      <c r="C28" s="7"/>
      <c r="D28" s="7"/>
      <c r="E28" s="7">
        <v>40000</v>
      </c>
      <c r="F28" s="8">
        <f t="shared" si="0"/>
        <v>4309632</v>
      </c>
      <c r="G28" s="26"/>
    </row>
    <row r="29" spans="1:7" ht="15.75" x14ac:dyDescent="0.25">
      <c r="A29" s="6">
        <v>45802</v>
      </c>
      <c r="B29" s="9" t="s">
        <v>11</v>
      </c>
      <c r="C29" s="7"/>
      <c r="D29" s="7"/>
      <c r="E29" s="7">
        <v>250000</v>
      </c>
      <c r="F29" s="8">
        <f t="shared" si="0"/>
        <v>4059632</v>
      </c>
      <c r="G29" s="22"/>
    </row>
    <row r="30" spans="1:7" ht="15.75" x14ac:dyDescent="0.25">
      <c r="A30" s="6">
        <v>45807</v>
      </c>
      <c r="B30" s="9" t="s">
        <v>334</v>
      </c>
      <c r="C30" s="7"/>
      <c r="D30" s="7">
        <v>1000000</v>
      </c>
      <c r="E30" s="7"/>
      <c r="F30" s="8">
        <f t="shared" si="0"/>
        <v>5059632</v>
      </c>
      <c r="G30" s="22"/>
    </row>
    <row r="31" spans="1:7" ht="15.75" x14ac:dyDescent="0.25">
      <c r="A31" s="28" t="s">
        <v>9</v>
      </c>
      <c r="B31" s="28"/>
      <c r="C31" s="5">
        <f>SUM(C7:C30)</f>
        <v>500000</v>
      </c>
      <c r="D31" s="5">
        <f>SUM(D7:D30)</f>
        <v>2000000</v>
      </c>
      <c r="E31" s="5">
        <f>SUM(E7:E30)</f>
        <v>3234000</v>
      </c>
      <c r="F31" s="5">
        <f>F6+C31+D31-E31</f>
        <v>5059632</v>
      </c>
    </row>
    <row r="32" spans="1:7" ht="15.75" x14ac:dyDescent="0.25">
      <c r="A32" s="28" t="s">
        <v>333</v>
      </c>
      <c r="B32" s="28"/>
      <c r="C32" s="29">
        <f>F6+C31+D31-E31</f>
        <v>5059632</v>
      </c>
      <c r="D32" s="29"/>
      <c r="E32" s="29"/>
      <c r="F32" s="29"/>
    </row>
    <row r="33" spans="1:6" ht="16.5" x14ac:dyDescent="0.25">
      <c r="A33" s="3"/>
      <c r="B33" s="3"/>
      <c r="C33" s="3"/>
      <c r="D33" s="3"/>
      <c r="E33" s="3"/>
      <c r="F33" s="3"/>
    </row>
    <row r="34" spans="1:6" ht="16.5" x14ac:dyDescent="0.25">
      <c r="A34" s="3"/>
      <c r="B34" s="3"/>
      <c r="C34" s="3"/>
      <c r="D34" s="3"/>
      <c r="E34" s="3"/>
      <c r="F34" s="3"/>
    </row>
  </sheetData>
  <sortState xmlns:xlrd2="http://schemas.microsoft.com/office/spreadsheetml/2017/richdata2" ref="A7:G30">
    <sortCondition ref="A30"/>
  </sortState>
  <mergeCells count="9">
    <mergeCell ref="A31:B31"/>
    <mergeCell ref="A32:B32"/>
    <mergeCell ref="C32:F32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C0B0A-2DDD-4EB6-9D2F-D8D41F81BE11}">
  <dimension ref="A2:G33"/>
  <sheetViews>
    <sheetView tabSelected="1" workbookViewId="0">
      <selection activeCell="B12" sqref="B12"/>
    </sheetView>
  </sheetViews>
  <sheetFormatPr defaultColWidth="9.140625" defaultRowHeight="15" x14ac:dyDescent="0.25"/>
  <cols>
    <col min="1" max="1" width="13.5703125" style="1" customWidth="1"/>
    <col min="2" max="2" width="49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338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  <c r="G5" s="26"/>
    </row>
    <row r="6" spans="1:7" ht="15.75" x14ac:dyDescent="0.25">
      <c r="A6" s="4" t="s">
        <v>350</v>
      </c>
      <c r="B6" s="4"/>
      <c r="C6" s="5"/>
      <c r="D6" s="5"/>
      <c r="E6" s="5"/>
      <c r="F6" s="5">
        <f>'T5.2025'!C32</f>
        <v>5059632</v>
      </c>
      <c r="G6" s="26"/>
    </row>
    <row r="7" spans="1:7" ht="15.75" x14ac:dyDescent="0.25">
      <c r="A7" s="6">
        <v>45809</v>
      </c>
      <c r="B7" s="9" t="s">
        <v>173</v>
      </c>
      <c r="C7" s="7"/>
      <c r="D7" s="7"/>
      <c r="E7" s="7">
        <v>140000</v>
      </c>
      <c r="F7" s="8">
        <f t="shared" ref="F7:F29" si="0">F6+C7+D7-E7</f>
        <v>4919632</v>
      </c>
      <c r="G7"/>
    </row>
    <row r="8" spans="1:7" ht="15.75" x14ac:dyDescent="0.25">
      <c r="A8" s="6">
        <v>45809</v>
      </c>
      <c r="B8" s="9" t="s">
        <v>72</v>
      </c>
      <c r="C8" s="7"/>
      <c r="D8" s="7"/>
      <c r="E8" s="7">
        <v>100000</v>
      </c>
      <c r="F8" s="8">
        <f t="shared" si="0"/>
        <v>4819632</v>
      </c>
      <c r="G8" s="22"/>
    </row>
    <row r="9" spans="1:7" ht="15.75" x14ac:dyDescent="0.25">
      <c r="A9" s="6">
        <v>45809</v>
      </c>
      <c r="B9" s="9" t="s">
        <v>11</v>
      </c>
      <c r="C9" s="7"/>
      <c r="D9" s="7"/>
      <c r="E9" s="7">
        <v>250000</v>
      </c>
      <c r="F9" s="8">
        <f t="shared" si="0"/>
        <v>4569632</v>
      </c>
      <c r="G9" s="22"/>
    </row>
    <row r="10" spans="1:7" ht="15.75" x14ac:dyDescent="0.25">
      <c r="A10" s="6">
        <v>45809</v>
      </c>
      <c r="B10" s="9" t="s">
        <v>339</v>
      </c>
      <c r="C10" s="7"/>
      <c r="D10" s="7"/>
      <c r="E10" s="7">
        <v>253000</v>
      </c>
      <c r="F10" s="8">
        <f t="shared" si="0"/>
        <v>4316632</v>
      </c>
      <c r="G10" s="22"/>
    </row>
    <row r="11" spans="1:7" ht="15.75" x14ac:dyDescent="0.25">
      <c r="A11" s="6">
        <v>45816</v>
      </c>
      <c r="B11" s="9" t="s">
        <v>72</v>
      </c>
      <c r="C11" s="7"/>
      <c r="D11" s="7"/>
      <c r="E11" s="7">
        <v>100000</v>
      </c>
      <c r="F11" s="8">
        <f t="shared" si="0"/>
        <v>4216632</v>
      </c>
      <c r="G11" s="22"/>
    </row>
    <row r="12" spans="1:7" ht="15.75" x14ac:dyDescent="0.25">
      <c r="A12" s="6">
        <v>45816</v>
      </c>
      <c r="B12" s="9" t="s">
        <v>11</v>
      </c>
      <c r="C12" s="7"/>
      <c r="D12" s="7"/>
      <c r="E12" s="7">
        <v>250000</v>
      </c>
      <c r="F12" s="8">
        <f t="shared" si="0"/>
        <v>3966632</v>
      </c>
      <c r="G12" s="22"/>
    </row>
    <row r="13" spans="1:7" ht="15.75" x14ac:dyDescent="0.25">
      <c r="A13" s="6">
        <v>45816</v>
      </c>
      <c r="B13" s="9" t="s">
        <v>339</v>
      </c>
      <c r="C13" s="7"/>
      <c r="D13" s="7"/>
      <c r="E13" s="7">
        <v>252000</v>
      </c>
      <c r="F13" s="8">
        <f t="shared" si="0"/>
        <v>3714632</v>
      </c>
      <c r="G13" s="22"/>
    </row>
    <row r="14" spans="1:7" ht="15.75" x14ac:dyDescent="0.25">
      <c r="A14" s="6">
        <v>45817</v>
      </c>
      <c r="B14" s="9" t="s">
        <v>275</v>
      </c>
      <c r="C14" s="7">
        <v>500000</v>
      </c>
      <c r="D14" s="7"/>
      <c r="E14" s="7"/>
      <c r="F14" s="8">
        <f t="shared" si="0"/>
        <v>4214632</v>
      </c>
      <c r="G14" s="22"/>
    </row>
    <row r="15" spans="1:7" ht="15.75" x14ac:dyDescent="0.25">
      <c r="A15" s="6">
        <v>45823</v>
      </c>
      <c r="B15" s="9" t="s">
        <v>212</v>
      </c>
      <c r="C15" s="7"/>
      <c r="D15" s="7"/>
      <c r="E15" s="7">
        <v>69000</v>
      </c>
      <c r="F15" s="8">
        <f t="shared" si="0"/>
        <v>4145632</v>
      </c>
      <c r="G15" s="22"/>
    </row>
    <row r="16" spans="1:7" ht="15.75" x14ac:dyDescent="0.25">
      <c r="A16" s="6">
        <v>45823</v>
      </c>
      <c r="B16" s="9" t="s">
        <v>196</v>
      </c>
      <c r="C16" s="7"/>
      <c r="D16" s="7"/>
      <c r="E16" s="7">
        <v>51000</v>
      </c>
      <c r="F16" s="8">
        <f t="shared" si="0"/>
        <v>4094632</v>
      </c>
      <c r="G16" s="22"/>
    </row>
    <row r="17" spans="1:7" ht="15.75" x14ac:dyDescent="0.25">
      <c r="A17" s="6">
        <v>45823</v>
      </c>
      <c r="B17" s="9" t="s">
        <v>340</v>
      </c>
      <c r="C17" s="7"/>
      <c r="D17" s="7"/>
      <c r="E17" s="7">
        <v>42000</v>
      </c>
      <c r="F17" s="8">
        <f t="shared" si="0"/>
        <v>4052632</v>
      </c>
      <c r="G17" s="22"/>
    </row>
    <row r="18" spans="1:7" ht="15.75" x14ac:dyDescent="0.25">
      <c r="A18" s="6">
        <v>45823</v>
      </c>
      <c r="B18" s="9" t="s">
        <v>341</v>
      </c>
      <c r="C18" s="7"/>
      <c r="D18" s="7"/>
      <c r="E18" s="7">
        <v>17000</v>
      </c>
      <c r="F18" s="8">
        <f t="shared" si="0"/>
        <v>4035632</v>
      </c>
      <c r="G18" s="22"/>
    </row>
    <row r="19" spans="1:7" ht="15.75" x14ac:dyDescent="0.25">
      <c r="A19" s="6">
        <v>45823</v>
      </c>
      <c r="B19" s="9" t="s">
        <v>72</v>
      </c>
      <c r="C19" s="7"/>
      <c r="D19" s="7"/>
      <c r="E19" s="7">
        <v>100000</v>
      </c>
      <c r="F19" s="8">
        <f t="shared" si="0"/>
        <v>3935632</v>
      </c>
      <c r="G19" s="22"/>
    </row>
    <row r="20" spans="1:7" ht="15.75" x14ac:dyDescent="0.25">
      <c r="A20" s="6">
        <v>45823</v>
      </c>
      <c r="B20" s="9" t="s">
        <v>339</v>
      </c>
      <c r="C20" s="7"/>
      <c r="D20" s="7"/>
      <c r="E20" s="7">
        <v>250000</v>
      </c>
      <c r="F20" s="8">
        <f t="shared" si="0"/>
        <v>3685632</v>
      </c>
      <c r="G20" s="22"/>
    </row>
    <row r="21" spans="1:7" ht="15.75" x14ac:dyDescent="0.25">
      <c r="A21" s="6">
        <v>45823</v>
      </c>
      <c r="B21" s="9" t="s">
        <v>11</v>
      </c>
      <c r="C21" s="7"/>
      <c r="D21" s="7"/>
      <c r="E21" s="7">
        <v>250000</v>
      </c>
      <c r="F21" s="8">
        <f t="shared" si="0"/>
        <v>3435632</v>
      </c>
      <c r="G21" s="22"/>
    </row>
    <row r="22" spans="1:7" ht="15.75" x14ac:dyDescent="0.25">
      <c r="A22" s="6">
        <v>45830</v>
      </c>
      <c r="B22" s="9" t="s">
        <v>173</v>
      </c>
      <c r="C22" s="7"/>
      <c r="D22" s="7"/>
      <c r="E22" s="7">
        <v>135000</v>
      </c>
      <c r="F22" s="8">
        <f t="shared" si="0"/>
        <v>3300632</v>
      </c>
      <c r="G22" s="22"/>
    </row>
    <row r="23" spans="1:7" ht="15.75" x14ac:dyDescent="0.25">
      <c r="A23" s="6">
        <v>45830</v>
      </c>
      <c r="B23" s="9" t="s">
        <v>172</v>
      </c>
      <c r="C23" s="7"/>
      <c r="D23" s="7"/>
      <c r="E23" s="7">
        <v>33000</v>
      </c>
      <c r="F23" s="8">
        <f t="shared" si="0"/>
        <v>3267632</v>
      </c>
      <c r="G23" s="22"/>
    </row>
    <row r="24" spans="1:7" ht="15.75" x14ac:dyDescent="0.25">
      <c r="A24" s="6">
        <v>45830</v>
      </c>
      <c r="B24" s="9" t="s">
        <v>72</v>
      </c>
      <c r="C24" s="7"/>
      <c r="D24" s="7"/>
      <c r="E24" s="7">
        <v>100000</v>
      </c>
      <c r="F24" s="8">
        <f t="shared" si="0"/>
        <v>3167632</v>
      </c>
      <c r="G24" s="22"/>
    </row>
    <row r="25" spans="1:7" ht="15.75" x14ac:dyDescent="0.25">
      <c r="A25" s="6">
        <v>45830</v>
      </c>
      <c r="B25" s="9" t="s">
        <v>339</v>
      </c>
      <c r="C25" s="7"/>
      <c r="D25" s="7"/>
      <c r="E25" s="7">
        <v>250000</v>
      </c>
      <c r="F25" s="8">
        <f t="shared" si="0"/>
        <v>2917632</v>
      </c>
      <c r="G25" s="22"/>
    </row>
    <row r="26" spans="1:7" ht="15.75" x14ac:dyDescent="0.25">
      <c r="A26" s="6">
        <v>45830</v>
      </c>
      <c r="B26" s="9" t="s">
        <v>11</v>
      </c>
      <c r="C26" s="7"/>
      <c r="D26" s="7"/>
      <c r="E26" s="7">
        <v>250000</v>
      </c>
      <c r="F26" s="8">
        <f t="shared" si="0"/>
        <v>2667632</v>
      </c>
      <c r="G26" s="22"/>
    </row>
    <row r="27" spans="1:7" ht="15.75" x14ac:dyDescent="0.25">
      <c r="A27" s="6">
        <v>45837</v>
      </c>
      <c r="B27" s="9" t="s">
        <v>72</v>
      </c>
      <c r="C27" s="7"/>
      <c r="D27" s="7"/>
      <c r="E27" s="7">
        <v>100000</v>
      </c>
      <c r="F27" s="8">
        <f t="shared" si="0"/>
        <v>2567632</v>
      </c>
      <c r="G27" s="22"/>
    </row>
    <row r="28" spans="1:7" ht="15.75" x14ac:dyDescent="0.25">
      <c r="A28" s="6">
        <v>45837</v>
      </c>
      <c r="B28" s="9" t="s">
        <v>339</v>
      </c>
      <c r="C28" s="7"/>
      <c r="D28" s="7"/>
      <c r="E28" s="7">
        <v>252000</v>
      </c>
      <c r="F28" s="8">
        <f t="shared" si="0"/>
        <v>2315632</v>
      </c>
      <c r="G28" s="22"/>
    </row>
    <row r="29" spans="1:7" ht="15.75" x14ac:dyDescent="0.25">
      <c r="A29" s="6">
        <v>45837</v>
      </c>
      <c r="B29" s="9" t="s">
        <v>11</v>
      </c>
      <c r="C29" s="7"/>
      <c r="D29" s="7"/>
      <c r="E29" s="7">
        <v>250000</v>
      </c>
      <c r="F29" s="8">
        <f t="shared" si="0"/>
        <v>2065632</v>
      </c>
      <c r="G29" s="22"/>
    </row>
    <row r="30" spans="1:7" ht="15.75" x14ac:dyDescent="0.25">
      <c r="A30" s="28" t="s">
        <v>9</v>
      </c>
      <c r="B30" s="28"/>
      <c r="C30" s="5">
        <f>SUM(C7:C29)</f>
        <v>500000</v>
      </c>
      <c r="D30" s="5">
        <f>SUM(D7:D29)</f>
        <v>0</v>
      </c>
      <c r="E30" s="5">
        <f>SUM(E7:E29)</f>
        <v>3494000</v>
      </c>
      <c r="F30" s="5">
        <f>F6+C30+D30-E30</f>
        <v>2065632</v>
      </c>
      <c r="G30" s="26"/>
    </row>
    <row r="31" spans="1:7" ht="15.75" x14ac:dyDescent="0.25">
      <c r="A31" s="28" t="s">
        <v>351</v>
      </c>
      <c r="B31" s="28"/>
      <c r="C31" s="29">
        <f>F6+C30+D30-E30</f>
        <v>2065632</v>
      </c>
      <c r="D31" s="29"/>
      <c r="E31" s="29"/>
      <c r="F31" s="29"/>
      <c r="G31" s="26"/>
    </row>
    <row r="32" spans="1:7" ht="16.5" x14ac:dyDescent="0.25">
      <c r="A32" s="3"/>
      <c r="B32" s="3"/>
      <c r="C32" s="3"/>
      <c r="D32" s="3"/>
      <c r="E32" s="3"/>
      <c r="F32" s="3"/>
    </row>
    <row r="33" spans="1:6" ht="16.5" x14ac:dyDescent="0.25">
      <c r="A33" s="3"/>
      <c r="B33" s="3"/>
      <c r="C33" s="3"/>
      <c r="D33" s="3"/>
      <c r="E33" s="3"/>
      <c r="F33" s="3"/>
    </row>
  </sheetData>
  <sortState xmlns:xlrd2="http://schemas.microsoft.com/office/spreadsheetml/2017/richdata2" ref="A7:F29">
    <sortCondition ref="A7:A29"/>
  </sortState>
  <mergeCells count="9">
    <mergeCell ref="A30:B30"/>
    <mergeCell ref="A31:B31"/>
    <mergeCell ref="C31:F31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5245A-690C-4C36-A762-DFE0CA8F77DB}">
  <dimension ref="A2:G32"/>
  <sheetViews>
    <sheetView workbookViewId="0">
      <selection sqref="A1:XFD1048576"/>
    </sheetView>
  </sheetViews>
  <sheetFormatPr defaultColWidth="9.140625" defaultRowHeight="15" x14ac:dyDescent="0.25"/>
  <cols>
    <col min="1" max="1" width="13.5703125" style="1" customWidth="1"/>
    <col min="2" max="2" width="49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342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  <c r="G5" s="26"/>
    </row>
    <row r="6" spans="1:7" ht="15.75" x14ac:dyDescent="0.25">
      <c r="A6" s="4" t="s">
        <v>343</v>
      </c>
      <c r="B6" s="4"/>
      <c r="C6" s="5"/>
      <c r="D6" s="5"/>
      <c r="E6" s="5"/>
      <c r="F6" s="5">
        <f>'T6.2025'!C31</f>
        <v>2065632</v>
      </c>
      <c r="G6" s="26"/>
    </row>
    <row r="7" spans="1:7" ht="15.75" x14ac:dyDescent="0.25">
      <c r="A7" s="6">
        <v>45842</v>
      </c>
      <c r="B7" s="9" t="s">
        <v>278</v>
      </c>
      <c r="C7" s="7">
        <v>500000</v>
      </c>
      <c r="D7" s="7"/>
      <c r="E7" s="7"/>
      <c r="F7" s="8">
        <f t="shared" ref="F7:F28" si="0">F6+C7+D7-E7</f>
        <v>2565632</v>
      </c>
    </row>
    <row r="8" spans="1:7" ht="15.75" x14ac:dyDescent="0.25">
      <c r="A8" s="6">
        <v>45844</v>
      </c>
      <c r="B8" s="9" t="s">
        <v>13</v>
      </c>
      <c r="C8" s="7"/>
      <c r="D8" s="7"/>
      <c r="E8" s="7">
        <v>140000</v>
      </c>
      <c r="F8" s="8">
        <f t="shared" si="0"/>
        <v>2425632</v>
      </c>
      <c r="G8" s="26"/>
    </row>
    <row r="9" spans="1:7" ht="15.75" x14ac:dyDescent="0.25">
      <c r="A9" s="6">
        <v>45844</v>
      </c>
      <c r="B9" s="9" t="s">
        <v>72</v>
      </c>
      <c r="C9" s="7"/>
      <c r="D9" s="7"/>
      <c r="E9" s="7">
        <v>100000</v>
      </c>
      <c r="F9" s="8">
        <f t="shared" si="0"/>
        <v>2325632</v>
      </c>
      <c r="G9" s="26"/>
    </row>
    <row r="10" spans="1:7" ht="15.75" x14ac:dyDescent="0.25">
      <c r="A10" s="6">
        <v>45844</v>
      </c>
      <c r="B10" s="9" t="s">
        <v>11</v>
      </c>
      <c r="C10" s="7"/>
      <c r="D10" s="7"/>
      <c r="E10" s="7">
        <v>300000</v>
      </c>
      <c r="F10" s="8">
        <f t="shared" si="0"/>
        <v>2025632</v>
      </c>
      <c r="G10" s="26"/>
    </row>
    <row r="11" spans="1:7" ht="15.75" x14ac:dyDescent="0.25">
      <c r="A11" s="6">
        <v>45844</v>
      </c>
      <c r="B11" s="9" t="s">
        <v>8</v>
      </c>
      <c r="C11" s="7"/>
      <c r="D11" s="7"/>
      <c r="E11" s="7">
        <v>30000</v>
      </c>
      <c r="F11" s="8">
        <f t="shared" si="0"/>
        <v>1995632</v>
      </c>
      <c r="G11" s="26"/>
    </row>
    <row r="12" spans="1:7" ht="15.75" x14ac:dyDescent="0.25">
      <c r="A12" s="6">
        <v>45844</v>
      </c>
      <c r="B12" s="9" t="s">
        <v>7</v>
      </c>
      <c r="C12" s="7"/>
      <c r="D12" s="7"/>
      <c r="E12" s="7">
        <v>286000</v>
      </c>
      <c r="F12" s="8">
        <f t="shared" si="0"/>
        <v>1709632</v>
      </c>
      <c r="G12" s="26"/>
    </row>
    <row r="13" spans="1:7" ht="15.75" x14ac:dyDescent="0.25">
      <c r="A13" s="6">
        <v>45851</v>
      </c>
      <c r="B13" s="9" t="s">
        <v>72</v>
      </c>
      <c r="C13" s="7"/>
      <c r="D13" s="7"/>
      <c r="E13" s="7">
        <v>100000</v>
      </c>
      <c r="F13" s="8">
        <f t="shared" si="0"/>
        <v>1609632</v>
      </c>
      <c r="G13"/>
    </row>
    <row r="14" spans="1:7" ht="15.75" x14ac:dyDescent="0.25">
      <c r="A14" s="6">
        <v>45851</v>
      </c>
      <c r="B14" s="9" t="s">
        <v>11</v>
      </c>
      <c r="C14" s="7"/>
      <c r="D14" s="7"/>
      <c r="E14" s="7">
        <v>300000</v>
      </c>
      <c r="F14" s="8">
        <f t="shared" si="0"/>
        <v>1309632</v>
      </c>
      <c r="G14" s="22"/>
    </row>
    <row r="15" spans="1:7" ht="15.75" x14ac:dyDescent="0.25">
      <c r="A15" s="6">
        <v>45851</v>
      </c>
      <c r="B15" s="9" t="s">
        <v>7</v>
      </c>
      <c r="C15" s="7"/>
      <c r="D15" s="7"/>
      <c r="E15" s="7">
        <v>315000</v>
      </c>
      <c r="F15" s="8">
        <f t="shared" si="0"/>
        <v>994632</v>
      </c>
      <c r="G15" s="22"/>
    </row>
    <row r="16" spans="1:7" ht="15.75" x14ac:dyDescent="0.25">
      <c r="A16" s="6">
        <v>45851</v>
      </c>
      <c r="B16" s="9" t="s">
        <v>340</v>
      </c>
      <c r="C16" s="7"/>
      <c r="D16" s="7"/>
      <c r="E16" s="7">
        <v>44000</v>
      </c>
      <c r="F16" s="8">
        <f t="shared" si="0"/>
        <v>950632</v>
      </c>
      <c r="G16" s="26"/>
    </row>
    <row r="17" spans="1:7" ht="15.75" x14ac:dyDescent="0.25">
      <c r="A17" s="6">
        <v>45851</v>
      </c>
      <c r="B17" s="9" t="s">
        <v>196</v>
      </c>
      <c r="C17" s="7"/>
      <c r="D17" s="7"/>
      <c r="E17" s="7">
        <v>24000</v>
      </c>
      <c r="F17" s="8">
        <f t="shared" si="0"/>
        <v>926632</v>
      </c>
      <c r="G17"/>
    </row>
    <row r="18" spans="1:7" ht="15.75" x14ac:dyDescent="0.25">
      <c r="A18" s="6">
        <v>45852</v>
      </c>
      <c r="B18" s="9" t="s">
        <v>345</v>
      </c>
      <c r="C18" s="7"/>
      <c r="D18" s="7">
        <v>1000000</v>
      </c>
      <c r="E18" s="7"/>
      <c r="F18" s="8">
        <f t="shared" si="0"/>
        <v>1926632</v>
      </c>
    </row>
    <row r="19" spans="1:7" ht="15.75" x14ac:dyDescent="0.25">
      <c r="A19" s="6">
        <v>45858</v>
      </c>
      <c r="B19" s="9" t="s">
        <v>13</v>
      </c>
      <c r="C19" s="7"/>
      <c r="D19" s="7"/>
      <c r="E19" s="7">
        <v>135000</v>
      </c>
      <c r="F19" s="8">
        <f t="shared" si="0"/>
        <v>1791632</v>
      </c>
      <c r="G19" s="22"/>
    </row>
    <row r="20" spans="1:7" ht="15.75" x14ac:dyDescent="0.25">
      <c r="A20" s="6">
        <v>45858</v>
      </c>
      <c r="B20" s="9" t="s">
        <v>187</v>
      </c>
      <c r="C20" s="7"/>
      <c r="D20" s="7"/>
      <c r="E20" s="7">
        <v>455000</v>
      </c>
      <c r="F20" s="8">
        <f t="shared" si="0"/>
        <v>1336632</v>
      </c>
      <c r="G20" s="22"/>
    </row>
    <row r="21" spans="1:7" ht="15.75" x14ac:dyDescent="0.25">
      <c r="A21" s="6">
        <v>45858</v>
      </c>
      <c r="B21" s="9" t="s">
        <v>72</v>
      </c>
      <c r="C21" s="7"/>
      <c r="D21" s="7"/>
      <c r="E21" s="7">
        <v>100000</v>
      </c>
      <c r="F21" s="8">
        <f t="shared" si="0"/>
        <v>1236632</v>
      </c>
      <c r="G21" s="22"/>
    </row>
    <row r="22" spans="1:7" ht="15.75" x14ac:dyDescent="0.25">
      <c r="A22" s="6">
        <v>45858</v>
      </c>
      <c r="B22" s="9" t="s">
        <v>7</v>
      </c>
      <c r="C22" s="7"/>
      <c r="D22" s="7"/>
      <c r="E22" s="7">
        <v>290000</v>
      </c>
      <c r="F22" s="8">
        <f t="shared" si="0"/>
        <v>946632</v>
      </c>
      <c r="G22" s="22"/>
    </row>
    <row r="23" spans="1:7" ht="15.75" x14ac:dyDescent="0.25">
      <c r="A23" s="6">
        <v>45858</v>
      </c>
      <c r="B23" s="9" t="s">
        <v>11</v>
      </c>
      <c r="C23" s="7"/>
      <c r="D23" s="7"/>
      <c r="E23" s="7">
        <v>300000</v>
      </c>
      <c r="F23" s="8">
        <f t="shared" si="0"/>
        <v>646632</v>
      </c>
      <c r="G23" s="22"/>
    </row>
    <row r="24" spans="1:7" ht="15.75" x14ac:dyDescent="0.25">
      <c r="A24" s="6">
        <v>45859</v>
      </c>
      <c r="B24" s="9" t="s">
        <v>346</v>
      </c>
      <c r="C24" s="7"/>
      <c r="D24" s="7">
        <v>10000000</v>
      </c>
      <c r="E24" s="7"/>
      <c r="F24" s="8">
        <f t="shared" si="0"/>
        <v>10646632</v>
      </c>
    </row>
    <row r="25" spans="1:7" ht="15.75" x14ac:dyDescent="0.25">
      <c r="A25" s="6">
        <v>45865</v>
      </c>
      <c r="B25" s="9" t="s">
        <v>207</v>
      </c>
      <c r="C25" s="7"/>
      <c r="D25" s="7"/>
      <c r="E25" s="7">
        <v>17000</v>
      </c>
      <c r="F25" s="8">
        <f t="shared" si="0"/>
        <v>10629632</v>
      </c>
      <c r="G25"/>
    </row>
    <row r="26" spans="1:7" ht="15.75" x14ac:dyDescent="0.25">
      <c r="A26" s="6">
        <v>45865</v>
      </c>
      <c r="B26" s="9" t="s">
        <v>72</v>
      </c>
      <c r="C26" s="7"/>
      <c r="D26" s="7"/>
      <c r="E26" s="7">
        <v>100000</v>
      </c>
      <c r="F26" s="8">
        <f t="shared" si="0"/>
        <v>10529632</v>
      </c>
      <c r="G26" s="26"/>
    </row>
    <row r="27" spans="1:7" ht="15.75" x14ac:dyDescent="0.25">
      <c r="A27" s="6">
        <v>45865</v>
      </c>
      <c r="B27" s="9" t="s">
        <v>7</v>
      </c>
      <c r="C27" s="7"/>
      <c r="D27" s="7"/>
      <c r="E27" s="7">
        <v>310000</v>
      </c>
      <c r="F27" s="8">
        <f t="shared" si="0"/>
        <v>10219632</v>
      </c>
    </row>
    <row r="28" spans="1:7" ht="15.75" x14ac:dyDescent="0.25">
      <c r="A28" s="6">
        <v>45865</v>
      </c>
      <c r="B28" s="9" t="s">
        <v>11</v>
      </c>
      <c r="C28" s="7"/>
      <c r="D28" s="7"/>
      <c r="E28" s="7">
        <v>300000</v>
      </c>
      <c r="F28" s="8">
        <f t="shared" si="0"/>
        <v>9919632</v>
      </c>
    </row>
    <row r="29" spans="1:7" ht="15.75" x14ac:dyDescent="0.25">
      <c r="A29" s="28" t="s">
        <v>9</v>
      </c>
      <c r="B29" s="28"/>
      <c r="C29" s="5">
        <f>SUM(C7:C28)</f>
        <v>500000</v>
      </c>
      <c r="D29" s="5">
        <f>SUM(D7:D28)</f>
        <v>11000000</v>
      </c>
      <c r="E29" s="5">
        <f>SUM(E7:E28)</f>
        <v>3646000</v>
      </c>
      <c r="F29" s="5">
        <f>F6+C29+D29-E29</f>
        <v>9919632</v>
      </c>
    </row>
    <row r="30" spans="1:7" ht="15.75" x14ac:dyDescent="0.25">
      <c r="A30" s="28" t="s">
        <v>344</v>
      </c>
      <c r="B30" s="28"/>
      <c r="C30" s="29">
        <f>F6+C29+D29-E29</f>
        <v>9919632</v>
      </c>
      <c r="D30" s="29"/>
      <c r="E30" s="29"/>
      <c r="F30" s="29"/>
    </row>
    <row r="31" spans="1:7" ht="16.5" x14ac:dyDescent="0.25">
      <c r="A31" s="3"/>
      <c r="B31" s="3"/>
      <c r="C31" s="3"/>
      <c r="D31" s="3"/>
      <c r="E31" s="3"/>
      <c r="F31" s="3"/>
    </row>
    <row r="32" spans="1:7" ht="16.5" x14ac:dyDescent="0.25">
      <c r="A32" s="3"/>
      <c r="B32" s="3"/>
      <c r="C32" s="3"/>
      <c r="D32" s="3"/>
      <c r="E32" s="3"/>
      <c r="F32" s="3"/>
    </row>
  </sheetData>
  <sortState xmlns:xlrd2="http://schemas.microsoft.com/office/spreadsheetml/2017/richdata2" ref="A7:G28">
    <sortCondition ref="A7:A28"/>
  </sortState>
  <mergeCells count="9">
    <mergeCell ref="A29:B29"/>
    <mergeCell ref="A30:B30"/>
    <mergeCell ref="C30:F30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99167-28DA-449D-85FF-10383E8811C4}">
  <dimension ref="A2:G45"/>
  <sheetViews>
    <sheetView topLeftCell="A5" workbookViewId="0">
      <selection activeCell="A4" sqref="A1:XFD1048576"/>
    </sheetView>
  </sheetViews>
  <sheetFormatPr defaultColWidth="9.140625" defaultRowHeight="15" x14ac:dyDescent="0.25"/>
  <cols>
    <col min="1" max="1" width="13.5703125" style="1" customWidth="1"/>
    <col min="2" max="2" width="49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347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  <c r="G5" s="26"/>
    </row>
    <row r="6" spans="1:7" ht="15.75" x14ac:dyDescent="0.25">
      <c r="A6" s="4" t="s">
        <v>348</v>
      </c>
      <c r="B6" s="4"/>
      <c r="C6" s="5"/>
      <c r="D6" s="5"/>
      <c r="E6" s="5"/>
      <c r="F6" s="5">
        <f>'T7.2025'!C30</f>
        <v>9919632</v>
      </c>
      <c r="G6" s="22"/>
    </row>
    <row r="7" spans="1:7" ht="15.75" x14ac:dyDescent="0.25">
      <c r="A7" s="6">
        <v>45874</v>
      </c>
      <c r="B7" s="9" t="s">
        <v>285</v>
      </c>
      <c r="C7" s="7">
        <v>500000</v>
      </c>
      <c r="D7" s="7"/>
      <c r="E7" s="7"/>
      <c r="F7" s="8">
        <f t="shared" ref="F7:F26" si="0">F6+C7+D7-E7</f>
        <v>10419632</v>
      </c>
      <c r="G7" s="22"/>
    </row>
    <row r="8" spans="1:7" ht="15.75" x14ac:dyDescent="0.25">
      <c r="A8" s="6">
        <v>45877</v>
      </c>
      <c r="B8" s="9" t="s">
        <v>352</v>
      </c>
      <c r="C8" s="7"/>
      <c r="D8" s="7">
        <v>500000</v>
      </c>
      <c r="E8" s="7"/>
      <c r="F8" s="8">
        <f t="shared" si="0"/>
        <v>10919632</v>
      </c>
      <c r="G8" s="22"/>
    </row>
    <row r="9" spans="1:7" ht="15.75" x14ac:dyDescent="0.25">
      <c r="A9" s="6">
        <v>45872</v>
      </c>
      <c r="B9" s="27" t="s">
        <v>13</v>
      </c>
      <c r="C9" s="7"/>
      <c r="D9" s="7"/>
      <c r="E9" s="7">
        <v>135000</v>
      </c>
      <c r="F9" s="8">
        <f t="shared" si="0"/>
        <v>10784632</v>
      </c>
      <c r="G9" s="22"/>
    </row>
    <row r="10" spans="1:7" ht="15.75" x14ac:dyDescent="0.25">
      <c r="A10" s="6">
        <v>45872</v>
      </c>
      <c r="B10" s="9" t="s">
        <v>72</v>
      </c>
      <c r="C10" s="7"/>
      <c r="D10" s="7"/>
      <c r="E10" s="7">
        <v>100000</v>
      </c>
      <c r="F10" s="8">
        <f t="shared" si="0"/>
        <v>10684632</v>
      </c>
      <c r="G10" s="22"/>
    </row>
    <row r="11" spans="1:7" ht="15.75" x14ac:dyDescent="0.25">
      <c r="A11" s="6">
        <v>45872</v>
      </c>
      <c r="B11" s="9" t="s">
        <v>11</v>
      </c>
      <c r="C11" s="7"/>
      <c r="D11" s="7"/>
      <c r="E11" s="7">
        <v>250000</v>
      </c>
      <c r="F11" s="8">
        <f t="shared" si="0"/>
        <v>10434632</v>
      </c>
      <c r="G11" s="22"/>
    </row>
    <row r="12" spans="1:7" ht="15.75" x14ac:dyDescent="0.25">
      <c r="A12" s="6">
        <v>45872</v>
      </c>
      <c r="B12" s="9" t="s">
        <v>7</v>
      </c>
      <c r="C12" s="7"/>
      <c r="D12" s="7"/>
      <c r="E12" s="7">
        <v>323000</v>
      </c>
      <c r="F12" s="8">
        <f t="shared" si="0"/>
        <v>10111632</v>
      </c>
      <c r="G12" s="22"/>
    </row>
    <row r="13" spans="1:7" ht="15.75" x14ac:dyDescent="0.25">
      <c r="A13" s="6">
        <v>45872</v>
      </c>
      <c r="B13" s="9" t="s">
        <v>8</v>
      </c>
      <c r="C13" s="7"/>
      <c r="D13" s="7"/>
      <c r="E13" s="7">
        <v>50000</v>
      </c>
      <c r="F13" s="8">
        <f t="shared" si="0"/>
        <v>10061632</v>
      </c>
      <c r="G13"/>
    </row>
    <row r="14" spans="1:7" ht="15.75" x14ac:dyDescent="0.25">
      <c r="A14" s="6">
        <v>45879</v>
      </c>
      <c r="B14" s="9" t="s">
        <v>145</v>
      </c>
      <c r="C14" s="7"/>
      <c r="D14" s="7"/>
      <c r="E14" s="7">
        <v>20000</v>
      </c>
      <c r="F14" s="8">
        <f t="shared" si="0"/>
        <v>10041632</v>
      </c>
      <c r="G14" s="22"/>
    </row>
    <row r="15" spans="1:7" ht="15.75" x14ac:dyDescent="0.25">
      <c r="A15" s="6">
        <v>45879</v>
      </c>
      <c r="B15" s="9" t="s">
        <v>72</v>
      </c>
      <c r="C15" s="7"/>
      <c r="D15" s="7"/>
      <c r="E15" s="7">
        <v>100000</v>
      </c>
      <c r="F15" s="8">
        <f t="shared" si="0"/>
        <v>9941632</v>
      </c>
      <c r="G15" s="22"/>
    </row>
    <row r="16" spans="1:7" ht="15.75" x14ac:dyDescent="0.25">
      <c r="A16" s="6">
        <v>45879</v>
      </c>
      <c r="B16" s="9" t="s">
        <v>7</v>
      </c>
      <c r="C16" s="7"/>
      <c r="D16" s="7"/>
      <c r="E16" s="7">
        <v>340000</v>
      </c>
      <c r="F16" s="8">
        <f t="shared" si="0"/>
        <v>9601632</v>
      </c>
      <c r="G16" s="22"/>
    </row>
    <row r="17" spans="1:7" ht="15.75" x14ac:dyDescent="0.25">
      <c r="A17" s="6">
        <v>45879</v>
      </c>
      <c r="B17" s="9" t="s">
        <v>11</v>
      </c>
      <c r="C17" s="7"/>
      <c r="D17" s="7"/>
      <c r="E17" s="7">
        <v>250000</v>
      </c>
      <c r="F17" s="8">
        <f t="shared" si="0"/>
        <v>9351632</v>
      </c>
      <c r="G17" s="22"/>
    </row>
    <row r="18" spans="1:7" ht="15.75" x14ac:dyDescent="0.25">
      <c r="A18" s="6">
        <v>45886</v>
      </c>
      <c r="B18" s="9" t="s">
        <v>212</v>
      </c>
      <c r="C18" s="7"/>
      <c r="D18" s="7"/>
      <c r="E18" s="7">
        <v>67000</v>
      </c>
      <c r="F18" s="8">
        <f t="shared" si="0"/>
        <v>9284632</v>
      </c>
      <c r="G18" s="22"/>
    </row>
    <row r="19" spans="1:7" ht="15.75" x14ac:dyDescent="0.25">
      <c r="A19" s="6">
        <v>45886</v>
      </c>
      <c r="B19" s="9" t="s">
        <v>196</v>
      </c>
      <c r="C19" s="7"/>
      <c r="D19" s="7"/>
      <c r="E19" s="7">
        <v>26000</v>
      </c>
      <c r="F19" s="8">
        <f t="shared" si="0"/>
        <v>9258632</v>
      </c>
      <c r="G19" s="22"/>
    </row>
    <row r="20" spans="1:7" ht="15.75" x14ac:dyDescent="0.25">
      <c r="A20" s="6">
        <v>45886</v>
      </c>
      <c r="B20" s="9" t="s">
        <v>191</v>
      </c>
      <c r="C20" s="7"/>
      <c r="D20" s="7"/>
      <c r="E20" s="7">
        <v>40000</v>
      </c>
      <c r="F20" s="8">
        <f t="shared" si="0"/>
        <v>9218632</v>
      </c>
      <c r="G20"/>
    </row>
    <row r="21" spans="1:7" ht="15.75" x14ac:dyDescent="0.25">
      <c r="A21" s="6">
        <v>45886</v>
      </c>
      <c r="B21" s="9" t="s">
        <v>72</v>
      </c>
      <c r="C21" s="7"/>
      <c r="D21" s="7"/>
      <c r="E21" s="7">
        <v>100000</v>
      </c>
      <c r="F21" s="8">
        <f t="shared" si="0"/>
        <v>9118632</v>
      </c>
      <c r="G21" s="22"/>
    </row>
    <row r="22" spans="1:7" ht="15.75" x14ac:dyDescent="0.25">
      <c r="A22" s="6">
        <v>45886</v>
      </c>
      <c r="B22" s="9" t="s">
        <v>13</v>
      </c>
      <c r="C22" s="7"/>
      <c r="D22" s="7"/>
      <c r="E22" s="7">
        <v>135000</v>
      </c>
      <c r="F22" s="8">
        <f t="shared" si="0"/>
        <v>8983632</v>
      </c>
      <c r="G22" s="22"/>
    </row>
    <row r="23" spans="1:7" ht="15.75" x14ac:dyDescent="0.25">
      <c r="A23" s="6">
        <v>45886</v>
      </c>
      <c r="B23" s="9" t="s">
        <v>11</v>
      </c>
      <c r="C23" s="7"/>
      <c r="D23" s="7"/>
      <c r="E23" s="7">
        <v>250000</v>
      </c>
      <c r="F23" s="8">
        <f t="shared" si="0"/>
        <v>8733632</v>
      </c>
      <c r="G23" s="22"/>
    </row>
    <row r="24" spans="1:7" ht="15.75" x14ac:dyDescent="0.25">
      <c r="A24" s="6">
        <v>45886</v>
      </c>
      <c r="B24" s="9" t="s">
        <v>7</v>
      </c>
      <c r="C24" s="7"/>
      <c r="D24" s="7"/>
      <c r="E24" s="7">
        <v>315000</v>
      </c>
      <c r="F24" s="8">
        <f t="shared" si="0"/>
        <v>8418632</v>
      </c>
      <c r="G24" s="22"/>
    </row>
    <row r="25" spans="1:7" ht="15.75" x14ac:dyDescent="0.25">
      <c r="A25" s="6">
        <v>45893</v>
      </c>
      <c r="B25" s="9" t="s">
        <v>72</v>
      </c>
      <c r="C25" s="7"/>
      <c r="D25" s="7"/>
      <c r="E25" s="7">
        <v>100000</v>
      </c>
      <c r="F25" s="8">
        <f t="shared" si="0"/>
        <v>8318632</v>
      </c>
      <c r="G25" s="22"/>
    </row>
    <row r="26" spans="1:7" ht="15.75" x14ac:dyDescent="0.25">
      <c r="A26" s="6">
        <v>45893</v>
      </c>
      <c r="B26" s="9" t="s">
        <v>7</v>
      </c>
      <c r="C26" s="7"/>
      <c r="D26" s="7"/>
      <c r="E26" s="7">
        <v>330000</v>
      </c>
      <c r="F26" s="8">
        <f t="shared" si="0"/>
        <v>7988632</v>
      </c>
      <c r="G26" s="22"/>
    </row>
    <row r="27" spans="1:7" ht="15.75" x14ac:dyDescent="0.25">
      <c r="A27" s="6">
        <v>45893</v>
      </c>
      <c r="B27" s="9" t="s">
        <v>11</v>
      </c>
      <c r="C27" s="7"/>
      <c r="D27" s="7"/>
      <c r="E27" s="7">
        <v>250000</v>
      </c>
      <c r="F27" s="8">
        <f t="shared" ref="F27:F32" si="1">F26+C27+D27-E27</f>
        <v>7738632</v>
      </c>
      <c r="G27" s="22"/>
    </row>
    <row r="28" spans="1:7" ht="15.75" x14ac:dyDescent="0.25">
      <c r="A28" s="6">
        <v>45900</v>
      </c>
      <c r="B28" s="9" t="s">
        <v>207</v>
      </c>
      <c r="C28" s="7"/>
      <c r="D28" s="7"/>
      <c r="E28" s="7">
        <v>17000</v>
      </c>
      <c r="F28" s="8">
        <f t="shared" si="1"/>
        <v>7721632</v>
      </c>
      <c r="G28" s="22"/>
    </row>
    <row r="29" spans="1:7" ht="15.75" x14ac:dyDescent="0.25">
      <c r="A29" s="6">
        <v>45900</v>
      </c>
      <c r="B29" s="9" t="s">
        <v>13</v>
      </c>
      <c r="C29" s="7"/>
      <c r="D29" s="7"/>
      <c r="E29" s="7">
        <v>135000</v>
      </c>
      <c r="F29" s="8">
        <f t="shared" si="1"/>
        <v>7586632</v>
      </c>
      <c r="G29" s="22"/>
    </row>
    <row r="30" spans="1:7" ht="15.75" x14ac:dyDescent="0.25">
      <c r="A30" s="6">
        <v>45900</v>
      </c>
      <c r="B30" s="9" t="s">
        <v>72</v>
      </c>
      <c r="C30" s="7"/>
      <c r="D30" s="7"/>
      <c r="E30" s="7">
        <v>100000</v>
      </c>
      <c r="F30" s="8">
        <f t="shared" si="1"/>
        <v>7486632</v>
      </c>
      <c r="G30"/>
    </row>
    <row r="31" spans="1:7" ht="15.75" x14ac:dyDescent="0.25">
      <c r="A31" s="6">
        <v>45900</v>
      </c>
      <c r="B31" s="9" t="s">
        <v>7</v>
      </c>
      <c r="C31" s="7"/>
      <c r="D31" s="7"/>
      <c r="E31" s="7">
        <v>344000</v>
      </c>
      <c r="F31" s="8">
        <f t="shared" si="1"/>
        <v>7142632</v>
      </c>
      <c r="G31" s="22"/>
    </row>
    <row r="32" spans="1:7" ht="15.75" x14ac:dyDescent="0.25">
      <c r="A32" s="6">
        <v>45900</v>
      </c>
      <c r="B32" s="9" t="s">
        <v>11</v>
      </c>
      <c r="C32" s="7"/>
      <c r="D32" s="7"/>
      <c r="E32" s="7">
        <v>250000</v>
      </c>
      <c r="F32" s="8">
        <f t="shared" si="1"/>
        <v>6892632</v>
      </c>
      <c r="G32" s="22"/>
    </row>
    <row r="33" spans="1:7" ht="15.75" x14ac:dyDescent="0.25">
      <c r="A33" s="28" t="s">
        <v>9</v>
      </c>
      <c r="B33" s="28"/>
      <c r="C33" s="5">
        <f>SUM(C7:C32)</f>
        <v>500000</v>
      </c>
      <c r="D33" s="5">
        <f>SUM(D7:D32)</f>
        <v>500000</v>
      </c>
      <c r="E33" s="5">
        <f>SUM(E7:E32)</f>
        <v>4027000</v>
      </c>
      <c r="F33" s="5">
        <f>F6+C33+D33-E33</f>
        <v>6892632</v>
      </c>
      <c r="G33" s="22"/>
    </row>
    <row r="34" spans="1:7" ht="15.75" x14ac:dyDescent="0.25">
      <c r="A34" s="28" t="s">
        <v>349</v>
      </c>
      <c r="B34" s="28"/>
      <c r="C34" s="29">
        <f>F6+C33+D33-E33</f>
        <v>6892632</v>
      </c>
      <c r="D34" s="29"/>
      <c r="E34" s="29"/>
      <c r="F34" s="29"/>
      <c r="G34" s="22"/>
    </row>
    <row r="35" spans="1:7" ht="16.5" x14ac:dyDescent="0.25">
      <c r="A35" s="3"/>
      <c r="B35" s="3"/>
      <c r="C35" s="3"/>
      <c r="D35" s="3"/>
      <c r="E35" s="3"/>
      <c r="F35" s="3"/>
      <c r="G35" s="22"/>
    </row>
    <row r="36" spans="1:7" ht="16.5" x14ac:dyDescent="0.25">
      <c r="A36" s="3"/>
      <c r="B36" s="3"/>
      <c r="C36" s="3"/>
      <c r="D36" s="3"/>
      <c r="E36" s="3"/>
      <c r="F36" s="3"/>
      <c r="G36"/>
    </row>
    <row r="37" spans="1:7" ht="15.75" x14ac:dyDescent="0.25">
      <c r="G37" s="22"/>
    </row>
    <row r="38" spans="1:7" ht="15.75" x14ac:dyDescent="0.25">
      <c r="G38" s="22"/>
    </row>
    <row r="39" spans="1:7" ht="15.75" x14ac:dyDescent="0.25">
      <c r="G39" s="22"/>
    </row>
    <row r="40" spans="1:7" ht="15.75" x14ac:dyDescent="0.25">
      <c r="G40" s="22"/>
    </row>
    <row r="41" spans="1:7" ht="15.75" x14ac:dyDescent="0.25">
      <c r="G41" s="22"/>
    </row>
    <row r="42" spans="1:7" ht="15.75" x14ac:dyDescent="0.25">
      <c r="G42" s="22"/>
    </row>
    <row r="43" spans="1:7" ht="15.75" x14ac:dyDescent="0.25">
      <c r="G43" s="22"/>
    </row>
    <row r="44" spans="1:7" x14ac:dyDescent="0.25">
      <c r="G44"/>
    </row>
    <row r="45" spans="1:7" ht="15.75" x14ac:dyDescent="0.25">
      <c r="G45" s="26"/>
    </row>
  </sheetData>
  <mergeCells count="9">
    <mergeCell ref="A33:B33"/>
    <mergeCell ref="A34:B34"/>
    <mergeCell ref="C34:F34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2D798-4A58-4A4D-8640-BF9E7E02AA1A}">
  <dimension ref="A2:G35"/>
  <sheetViews>
    <sheetView workbookViewId="0">
      <selection activeCell="G16" sqref="G16"/>
    </sheetView>
  </sheetViews>
  <sheetFormatPr defaultColWidth="9.140625" defaultRowHeight="15" x14ac:dyDescent="0.25"/>
  <cols>
    <col min="1" max="1" width="13.5703125" style="1" customWidth="1"/>
    <col min="2" max="2" width="49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353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  <c r="G5" s="26"/>
    </row>
    <row r="6" spans="1:7" ht="15.75" x14ac:dyDescent="0.25">
      <c r="A6" s="4" t="s">
        <v>354</v>
      </c>
      <c r="B6" s="4"/>
      <c r="C6" s="5"/>
      <c r="D6" s="5"/>
      <c r="E6" s="5"/>
      <c r="F6" s="5">
        <f>'T8.2025'!C34</f>
        <v>6892632</v>
      </c>
      <c r="G6" s="22"/>
    </row>
    <row r="7" spans="1:7" ht="15.75" x14ac:dyDescent="0.25">
      <c r="A7" s="6">
        <v>45904</v>
      </c>
      <c r="B7" s="9" t="s">
        <v>294</v>
      </c>
      <c r="C7" s="7">
        <v>500000</v>
      </c>
      <c r="D7" s="7"/>
      <c r="E7" s="7"/>
      <c r="F7" s="8">
        <f t="shared" ref="F7:F22" si="0">F6+C7+D7-E7</f>
        <v>7392632</v>
      </c>
      <c r="G7" s="22"/>
    </row>
    <row r="8" spans="1:7" ht="15.75" x14ac:dyDescent="0.25">
      <c r="A8" s="6">
        <v>45905</v>
      </c>
      <c r="B8" s="9" t="s">
        <v>356</v>
      </c>
      <c r="C8" s="7"/>
      <c r="D8" s="7">
        <v>1150000</v>
      </c>
      <c r="E8" s="7"/>
      <c r="F8" s="8">
        <f t="shared" si="0"/>
        <v>8542632</v>
      </c>
      <c r="G8"/>
    </row>
    <row r="9" spans="1:7" ht="15.75" x14ac:dyDescent="0.25">
      <c r="A9" s="6">
        <v>45907</v>
      </c>
      <c r="B9" s="9" t="s">
        <v>11</v>
      </c>
      <c r="C9" s="7"/>
      <c r="D9" s="7"/>
      <c r="E9" s="7">
        <v>250000</v>
      </c>
      <c r="F9" s="8">
        <f t="shared" si="0"/>
        <v>8292632</v>
      </c>
      <c r="G9" s="22"/>
    </row>
    <row r="10" spans="1:7" ht="15.75" x14ac:dyDescent="0.25">
      <c r="A10" s="6">
        <v>45907</v>
      </c>
      <c r="B10" s="9" t="s">
        <v>7</v>
      </c>
      <c r="C10" s="7"/>
      <c r="D10" s="7"/>
      <c r="E10" s="7">
        <v>350000</v>
      </c>
      <c r="F10" s="8">
        <f t="shared" si="0"/>
        <v>7942632</v>
      </c>
      <c r="G10" s="22"/>
    </row>
    <row r="11" spans="1:7" ht="15.75" x14ac:dyDescent="0.25">
      <c r="A11" s="6">
        <v>45907</v>
      </c>
      <c r="B11" s="27" t="s">
        <v>72</v>
      </c>
      <c r="C11" s="7"/>
      <c r="D11" s="7"/>
      <c r="E11" s="7">
        <v>100000</v>
      </c>
      <c r="F11" s="8">
        <f t="shared" si="0"/>
        <v>7842632</v>
      </c>
      <c r="G11" s="22"/>
    </row>
    <row r="12" spans="1:7" ht="15.75" x14ac:dyDescent="0.25">
      <c r="A12" s="6">
        <v>45907</v>
      </c>
      <c r="B12" s="9" t="s">
        <v>8</v>
      </c>
      <c r="C12" s="7"/>
      <c r="D12" s="7"/>
      <c r="E12" s="7">
        <v>30000</v>
      </c>
      <c r="F12" s="8">
        <f t="shared" si="0"/>
        <v>7812632</v>
      </c>
      <c r="G12" s="22"/>
    </row>
    <row r="13" spans="1:7" ht="15.75" x14ac:dyDescent="0.25">
      <c r="A13" s="6">
        <v>45914</v>
      </c>
      <c r="B13" s="9" t="s">
        <v>13</v>
      </c>
      <c r="C13" s="7"/>
      <c r="D13" s="7"/>
      <c r="E13" s="7">
        <v>135000</v>
      </c>
      <c r="F13" s="8">
        <f t="shared" si="0"/>
        <v>7677632</v>
      </c>
      <c r="G13" s="22"/>
    </row>
    <row r="14" spans="1:7" ht="15.75" x14ac:dyDescent="0.25">
      <c r="A14" s="6">
        <v>45914</v>
      </c>
      <c r="B14" s="9" t="s">
        <v>72</v>
      </c>
      <c r="C14" s="7"/>
      <c r="D14" s="7"/>
      <c r="E14" s="7">
        <v>100000</v>
      </c>
      <c r="F14" s="8">
        <f t="shared" si="0"/>
        <v>7577632</v>
      </c>
      <c r="G14"/>
    </row>
    <row r="15" spans="1:7" ht="15.75" x14ac:dyDescent="0.25">
      <c r="A15" s="6">
        <v>45914</v>
      </c>
      <c r="B15" s="9" t="s">
        <v>7</v>
      </c>
      <c r="C15" s="7"/>
      <c r="D15" s="7"/>
      <c r="E15" s="7">
        <v>351000</v>
      </c>
      <c r="F15" s="8">
        <f t="shared" si="0"/>
        <v>7226632</v>
      </c>
      <c r="G15" s="22"/>
    </row>
    <row r="16" spans="1:7" ht="15.75" x14ac:dyDescent="0.25">
      <c r="A16" s="6">
        <v>45914</v>
      </c>
      <c r="B16" s="9" t="s">
        <v>11</v>
      </c>
      <c r="C16" s="7"/>
      <c r="D16" s="7"/>
      <c r="E16" s="7">
        <v>250000</v>
      </c>
      <c r="F16" s="8">
        <f t="shared" si="0"/>
        <v>6976632</v>
      </c>
      <c r="G16" s="22"/>
    </row>
    <row r="17" spans="1:7" ht="15.75" x14ac:dyDescent="0.25">
      <c r="A17" s="6">
        <v>45914</v>
      </c>
      <c r="B17" s="9" t="s">
        <v>212</v>
      </c>
      <c r="C17" s="7"/>
      <c r="D17" s="7"/>
      <c r="E17" s="7">
        <v>40000</v>
      </c>
      <c r="F17" s="8">
        <f t="shared" si="0"/>
        <v>6936632</v>
      </c>
      <c r="G17" s="22"/>
    </row>
    <row r="18" spans="1:7" ht="15.75" x14ac:dyDescent="0.25">
      <c r="A18" s="6">
        <v>45914</v>
      </c>
      <c r="B18" s="9" t="s">
        <v>191</v>
      </c>
      <c r="C18" s="7"/>
      <c r="D18" s="7"/>
      <c r="E18" s="7">
        <v>42000</v>
      </c>
      <c r="F18" s="8">
        <f t="shared" si="0"/>
        <v>6894632</v>
      </c>
      <c r="G18" s="22"/>
    </row>
    <row r="19" spans="1:7" ht="15.75" x14ac:dyDescent="0.25">
      <c r="A19" s="6">
        <v>45914</v>
      </c>
      <c r="B19" s="9" t="s">
        <v>196</v>
      </c>
      <c r="C19" s="7"/>
      <c r="D19" s="7"/>
      <c r="E19" s="7">
        <v>28000</v>
      </c>
      <c r="F19" s="8">
        <f t="shared" si="0"/>
        <v>6866632</v>
      </c>
      <c r="G19" s="22"/>
    </row>
    <row r="20" spans="1:7" ht="15.75" x14ac:dyDescent="0.25">
      <c r="A20" s="6">
        <v>45921</v>
      </c>
      <c r="B20" s="9" t="s">
        <v>11</v>
      </c>
      <c r="C20" s="7"/>
      <c r="D20" s="7"/>
      <c r="E20" s="7">
        <v>250000</v>
      </c>
      <c r="F20" s="8">
        <f t="shared" si="0"/>
        <v>6616632</v>
      </c>
      <c r="G20" s="22"/>
    </row>
    <row r="21" spans="1:7" ht="15.75" x14ac:dyDescent="0.25">
      <c r="A21" s="6">
        <v>45921</v>
      </c>
      <c r="B21" s="9" t="s">
        <v>7</v>
      </c>
      <c r="C21" s="7"/>
      <c r="D21" s="7"/>
      <c r="E21" s="7">
        <v>351000</v>
      </c>
      <c r="F21" s="8">
        <f t="shared" si="0"/>
        <v>6265632</v>
      </c>
      <c r="G21" s="22"/>
    </row>
    <row r="22" spans="1:7" ht="15.75" x14ac:dyDescent="0.25">
      <c r="A22" s="6">
        <v>45921</v>
      </c>
      <c r="B22" s="9" t="s">
        <v>72</v>
      </c>
      <c r="C22" s="7"/>
      <c r="D22" s="7"/>
      <c r="E22" s="7">
        <v>100000</v>
      </c>
      <c r="F22" s="8">
        <f t="shared" si="0"/>
        <v>6165632</v>
      </c>
      <c r="G22" s="22"/>
    </row>
    <row r="23" spans="1:7" ht="15.75" x14ac:dyDescent="0.25">
      <c r="A23" s="28" t="s">
        <v>9</v>
      </c>
      <c r="B23" s="28"/>
      <c r="C23" s="5">
        <f>SUM(C7:C22)</f>
        <v>500000</v>
      </c>
      <c r="D23" s="5">
        <f>SUM(D7:D22)</f>
        <v>1150000</v>
      </c>
      <c r="E23" s="5">
        <f>SUM(E7:E22)</f>
        <v>2377000</v>
      </c>
      <c r="F23" s="5">
        <f>F6+C23+D23-E23</f>
        <v>6165632</v>
      </c>
      <c r="G23" s="22"/>
    </row>
    <row r="24" spans="1:7" ht="15.75" x14ac:dyDescent="0.25">
      <c r="A24" s="28" t="s">
        <v>355</v>
      </c>
      <c r="B24" s="28"/>
      <c r="C24" s="29">
        <f>F6+C23+D23-E23</f>
        <v>6165632</v>
      </c>
      <c r="D24" s="29"/>
      <c r="E24" s="29"/>
      <c r="F24" s="29"/>
      <c r="G24" s="22"/>
    </row>
    <row r="25" spans="1:7" ht="16.5" x14ac:dyDescent="0.25">
      <c r="A25" s="3"/>
      <c r="B25" s="3"/>
      <c r="C25" s="3"/>
      <c r="D25" s="3"/>
      <c r="E25" s="3"/>
      <c r="F25" s="3"/>
      <c r="G25" s="22"/>
    </row>
    <row r="26" spans="1:7" ht="16.5" x14ac:dyDescent="0.25">
      <c r="A26" s="3"/>
      <c r="B26" s="3"/>
      <c r="C26" s="3"/>
      <c r="D26" s="3"/>
      <c r="E26" s="3"/>
      <c r="F26" s="3"/>
      <c r="G26"/>
    </row>
    <row r="27" spans="1:7" ht="15.75" x14ac:dyDescent="0.25">
      <c r="G27" s="22"/>
    </row>
    <row r="28" spans="1:7" ht="15.75" x14ac:dyDescent="0.25">
      <c r="G28" s="22"/>
    </row>
    <row r="29" spans="1:7" ht="15.75" x14ac:dyDescent="0.25">
      <c r="G29" s="22"/>
    </row>
    <row r="30" spans="1:7" ht="15.75" x14ac:dyDescent="0.25">
      <c r="G30" s="22"/>
    </row>
    <row r="31" spans="1:7" ht="15.75" x14ac:dyDescent="0.25">
      <c r="G31" s="22"/>
    </row>
    <row r="32" spans="1:7" ht="15.75" x14ac:dyDescent="0.25">
      <c r="G32" s="22"/>
    </row>
    <row r="33" spans="7:7" ht="15.75" x14ac:dyDescent="0.25">
      <c r="G33" s="22"/>
    </row>
    <row r="34" spans="7:7" x14ac:dyDescent="0.25">
      <c r="G34"/>
    </row>
    <row r="35" spans="7:7" ht="15.75" x14ac:dyDescent="0.25">
      <c r="G35" s="26"/>
    </row>
  </sheetData>
  <sortState xmlns:xlrd2="http://schemas.microsoft.com/office/spreadsheetml/2017/richdata2" ref="A7:G22">
    <sortCondition ref="A7:A22"/>
  </sortState>
  <mergeCells count="9">
    <mergeCell ref="A23:B23"/>
    <mergeCell ref="A24:B24"/>
    <mergeCell ref="C24:F24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AA417-ACF7-4B4D-9E65-8C3440CEC0B3}">
  <dimension ref="A2:G37"/>
  <sheetViews>
    <sheetView topLeftCell="A5" workbookViewId="0">
      <selection activeCell="A27" sqref="A27"/>
    </sheetView>
  </sheetViews>
  <sheetFormatPr defaultColWidth="9.140625" defaultRowHeight="15" x14ac:dyDescent="0.25"/>
  <cols>
    <col min="1" max="1" width="13.5703125" style="1" customWidth="1"/>
    <col min="2" max="2" width="49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30" t="s">
        <v>357</v>
      </c>
      <c r="B2" s="30"/>
      <c r="C2" s="30"/>
      <c r="D2" s="30"/>
      <c r="E2" s="30"/>
      <c r="F2" s="30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31" t="s">
        <v>0</v>
      </c>
      <c r="B4" s="31" t="s">
        <v>1</v>
      </c>
      <c r="C4" s="32" t="s">
        <v>2</v>
      </c>
      <c r="D4" s="32"/>
      <c r="E4" s="32" t="s">
        <v>3</v>
      </c>
      <c r="F4" s="32" t="s">
        <v>4</v>
      </c>
      <c r="G4" s="12"/>
    </row>
    <row r="5" spans="1:7" customFormat="1" ht="15.75" x14ac:dyDescent="0.25">
      <c r="A5" s="31"/>
      <c r="B5" s="31"/>
      <c r="C5" s="10" t="s">
        <v>5</v>
      </c>
      <c r="D5" s="10" t="s">
        <v>6</v>
      </c>
      <c r="E5" s="32"/>
      <c r="F5" s="32"/>
      <c r="G5" s="26"/>
    </row>
    <row r="6" spans="1:7" ht="15.75" x14ac:dyDescent="0.25">
      <c r="A6" s="4" t="s">
        <v>358</v>
      </c>
      <c r="B6" s="4"/>
      <c r="C6" s="5"/>
      <c r="D6" s="5"/>
      <c r="E6" s="5"/>
      <c r="F6" s="5">
        <f>'T9.2025'!C24</f>
        <v>6165632</v>
      </c>
      <c r="G6" s="22"/>
    </row>
    <row r="7" spans="1:7" ht="15.75" x14ac:dyDescent="0.25">
      <c r="A7" s="6">
        <v>45935</v>
      </c>
      <c r="B7" s="9" t="s">
        <v>13</v>
      </c>
      <c r="C7" s="7"/>
      <c r="D7" s="7"/>
      <c r="E7" s="7">
        <v>135000</v>
      </c>
      <c r="F7" s="8">
        <f t="shared" ref="F7:F24" si="0">F6+C7+D7-E7</f>
        <v>6030632</v>
      </c>
      <c r="G7" s="22"/>
    </row>
    <row r="8" spans="1:7" ht="15.75" x14ac:dyDescent="0.25">
      <c r="A8" s="6">
        <v>45935</v>
      </c>
      <c r="B8" s="27" t="s">
        <v>72</v>
      </c>
      <c r="C8" s="7"/>
      <c r="D8" s="7"/>
      <c r="E8" s="7">
        <v>100000</v>
      </c>
      <c r="F8" s="8">
        <f t="shared" si="0"/>
        <v>5930632</v>
      </c>
      <c r="G8" s="22"/>
    </row>
    <row r="9" spans="1:7" ht="15.75" x14ac:dyDescent="0.25">
      <c r="A9" s="6">
        <v>45935</v>
      </c>
      <c r="B9" s="9" t="s">
        <v>11</v>
      </c>
      <c r="C9" s="7"/>
      <c r="D9" s="7"/>
      <c r="E9" s="7">
        <v>300000</v>
      </c>
      <c r="F9" s="8">
        <f t="shared" si="0"/>
        <v>5630632</v>
      </c>
      <c r="G9" s="22"/>
    </row>
    <row r="10" spans="1:7" ht="15.75" x14ac:dyDescent="0.25">
      <c r="A10" s="6">
        <v>45935</v>
      </c>
      <c r="B10" s="9" t="s">
        <v>7</v>
      </c>
      <c r="C10" s="7"/>
      <c r="D10" s="7"/>
      <c r="E10" s="7">
        <v>340000</v>
      </c>
      <c r="F10" s="8">
        <f t="shared" si="0"/>
        <v>5290632</v>
      </c>
      <c r="G10" s="22"/>
    </row>
    <row r="11" spans="1:7" ht="15.75" x14ac:dyDescent="0.25">
      <c r="A11" s="6">
        <v>45935</v>
      </c>
      <c r="B11" s="9" t="s">
        <v>8</v>
      </c>
      <c r="C11" s="7"/>
      <c r="D11" s="7"/>
      <c r="E11" s="7">
        <v>30000</v>
      </c>
      <c r="F11" s="8">
        <f t="shared" si="0"/>
        <v>5260632</v>
      </c>
      <c r="G11" s="22"/>
    </row>
    <row r="12" spans="1:7" ht="15.75" x14ac:dyDescent="0.25">
      <c r="A12" s="6">
        <v>45935</v>
      </c>
      <c r="B12" s="9" t="s">
        <v>207</v>
      </c>
      <c r="C12" s="7"/>
      <c r="D12" s="7"/>
      <c r="E12" s="7">
        <v>17000</v>
      </c>
      <c r="F12" s="8">
        <f t="shared" si="0"/>
        <v>5243632</v>
      </c>
      <c r="G12" s="22"/>
    </row>
    <row r="13" spans="1:7" ht="15.75" x14ac:dyDescent="0.25">
      <c r="A13" s="6">
        <v>45935</v>
      </c>
      <c r="B13" s="9" t="s">
        <v>187</v>
      </c>
      <c r="C13" s="7"/>
      <c r="D13" s="7"/>
      <c r="E13" s="7">
        <v>425000</v>
      </c>
      <c r="F13" s="8">
        <f t="shared" si="0"/>
        <v>4818632</v>
      </c>
      <c r="G13" s="22"/>
    </row>
    <row r="14" spans="1:7" ht="15.75" x14ac:dyDescent="0.25">
      <c r="A14" s="6">
        <v>45942</v>
      </c>
      <c r="B14" s="9" t="s">
        <v>191</v>
      </c>
      <c r="C14" s="7"/>
      <c r="D14" s="7"/>
      <c r="E14" s="7">
        <v>37000</v>
      </c>
      <c r="F14" s="8">
        <f t="shared" si="0"/>
        <v>4781632</v>
      </c>
      <c r="G14" s="22"/>
    </row>
    <row r="15" spans="1:7" ht="15.75" x14ac:dyDescent="0.25">
      <c r="A15" s="6">
        <v>45942</v>
      </c>
      <c r="B15" s="9" t="s">
        <v>72</v>
      </c>
      <c r="C15" s="7"/>
      <c r="D15" s="7"/>
      <c r="E15" s="7">
        <v>100000</v>
      </c>
      <c r="F15" s="8">
        <f t="shared" si="0"/>
        <v>4681632</v>
      </c>
      <c r="G15" s="22"/>
    </row>
    <row r="16" spans="1:7" ht="15.75" x14ac:dyDescent="0.25">
      <c r="A16" s="6">
        <v>45942</v>
      </c>
      <c r="B16" s="9" t="s">
        <v>7</v>
      </c>
      <c r="C16" s="7"/>
      <c r="D16" s="7"/>
      <c r="E16" s="7">
        <v>316000</v>
      </c>
      <c r="F16" s="8">
        <f t="shared" si="0"/>
        <v>4365632</v>
      </c>
      <c r="G16"/>
    </row>
    <row r="17" spans="1:7" ht="15.75" x14ac:dyDescent="0.25">
      <c r="A17" s="6">
        <v>45942</v>
      </c>
      <c r="B17" s="9" t="s">
        <v>11</v>
      </c>
      <c r="C17" s="7"/>
      <c r="D17" s="7"/>
      <c r="E17" s="7">
        <v>300000</v>
      </c>
      <c r="F17" s="8">
        <f t="shared" si="0"/>
        <v>4065632</v>
      </c>
      <c r="G17" s="22"/>
    </row>
    <row r="18" spans="1:7" ht="15.75" x14ac:dyDescent="0.25">
      <c r="A18" s="6">
        <v>45944</v>
      </c>
      <c r="B18" s="9" t="s">
        <v>301</v>
      </c>
      <c r="C18" s="7">
        <v>500000</v>
      </c>
      <c r="D18" s="7"/>
      <c r="E18" s="7"/>
      <c r="F18" s="8">
        <f t="shared" si="0"/>
        <v>4565632</v>
      </c>
      <c r="G18" s="22"/>
    </row>
    <row r="19" spans="1:7" ht="15.75" x14ac:dyDescent="0.25">
      <c r="A19" s="6">
        <v>45949</v>
      </c>
      <c r="B19" s="9" t="s">
        <v>196</v>
      </c>
      <c r="C19" s="7"/>
      <c r="D19" s="7"/>
      <c r="E19" s="7">
        <v>42000</v>
      </c>
      <c r="F19" s="8">
        <f t="shared" si="0"/>
        <v>4523632</v>
      </c>
      <c r="G19" s="22"/>
    </row>
    <row r="20" spans="1:7" ht="15.75" x14ac:dyDescent="0.25">
      <c r="A20" s="6">
        <v>45949</v>
      </c>
      <c r="B20" s="9" t="s">
        <v>72</v>
      </c>
      <c r="C20" s="7"/>
      <c r="D20" s="7"/>
      <c r="E20" s="7">
        <v>100000</v>
      </c>
      <c r="F20" s="8">
        <f t="shared" si="0"/>
        <v>4423632</v>
      </c>
      <c r="G20" s="22"/>
    </row>
    <row r="21" spans="1:7" ht="15.75" x14ac:dyDescent="0.25">
      <c r="A21" s="6">
        <v>45949</v>
      </c>
      <c r="B21" s="9" t="s">
        <v>13</v>
      </c>
      <c r="C21" s="7"/>
      <c r="D21" s="7"/>
      <c r="E21" s="7">
        <v>135000</v>
      </c>
      <c r="F21" s="8">
        <f t="shared" si="0"/>
        <v>4288632</v>
      </c>
      <c r="G21" s="22"/>
    </row>
    <row r="22" spans="1:7" ht="15.75" x14ac:dyDescent="0.25">
      <c r="A22" s="6">
        <v>45949</v>
      </c>
      <c r="B22" s="9" t="s">
        <v>11</v>
      </c>
      <c r="C22" s="7"/>
      <c r="D22" s="7"/>
      <c r="E22" s="7">
        <v>300000</v>
      </c>
      <c r="F22" s="8">
        <f t="shared" si="0"/>
        <v>3988632</v>
      </c>
      <c r="G22" s="22"/>
    </row>
    <row r="23" spans="1:7" ht="15.75" x14ac:dyDescent="0.25">
      <c r="A23" s="6">
        <v>45949</v>
      </c>
      <c r="B23" s="9" t="s">
        <v>7</v>
      </c>
      <c r="C23" s="7"/>
      <c r="D23" s="7"/>
      <c r="E23" s="7">
        <v>305000</v>
      </c>
      <c r="F23" s="8">
        <f t="shared" si="0"/>
        <v>3683632</v>
      </c>
      <c r="G23" s="22"/>
    </row>
    <row r="24" spans="1:7" ht="15.75" x14ac:dyDescent="0.25">
      <c r="A24" s="6">
        <v>45956</v>
      </c>
      <c r="B24" s="9" t="s">
        <v>359</v>
      </c>
      <c r="C24" s="7"/>
      <c r="D24" s="7"/>
      <c r="E24" s="7">
        <v>350000</v>
      </c>
      <c r="F24" s="8">
        <f t="shared" si="0"/>
        <v>3333632</v>
      </c>
      <c r="G24"/>
    </row>
    <row r="25" spans="1:7" ht="15.75" x14ac:dyDescent="0.25">
      <c r="A25" s="28" t="s">
        <v>9</v>
      </c>
      <c r="B25" s="28"/>
      <c r="C25" s="5">
        <f>SUM(C7:C24)</f>
        <v>500000</v>
      </c>
      <c r="D25" s="5">
        <f>SUM(D7:D24)</f>
        <v>0</v>
      </c>
      <c r="E25" s="5">
        <f>SUM(E7:E24)</f>
        <v>3332000</v>
      </c>
      <c r="F25" s="5">
        <f>F6+C25+D25-E25</f>
        <v>3333632</v>
      </c>
      <c r="G25" s="22"/>
    </row>
    <row r="26" spans="1:7" ht="15.75" x14ac:dyDescent="0.25">
      <c r="A26" s="28" t="s">
        <v>360</v>
      </c>
      <c r="B26" s="28"/>
      <c r="C26" s="29">
        <f>F6+C25+D25-E25</f>
        <v>3333632</v>
      </c>
      <c r="D26" s="29"/>
      <c r="E26" s="29"/>
      <c r="F26" s="29"/>
      <c r="G26" s="22"/>
    </row>
    <row r="27" spans="1:7" ht="16.5" x14ac:dyDescent="0.25">
      <c r="A27" s="3"/>
      <c r="B27" s="3"/>
      <c r="C27" s="3"/>
      <c r="D27" s="3"/>
      <c r="E27" s="3"/>
      <c r="F27" s="3"/>
      <c r="G27" s="26"/>
    </row>
    <row r="28" spans="1:7" ht="16.5" x14ac:dyDescent="0.25">
      <c r="A28" s="3"/>
      <c r="B28" s="3"/>
      <c r="C28" s="3"/>
      <c r="D28" s="3"/>
      <c r="E28" s="3"/>
      <c r="F28" s="3"/>
      <c r="G28" s="26"/>
    </row>
    <row r="29" spans="1:7" ht="15.75" x14ac:dyDescent="0.25">
      <c r="G29" s="22"/>
    </row>
    <row r="30" spans="1:7" ht="15.75" x14ac:dyDescent="0.25">
      <c r="G30" s="22"/>
    </row>
    <row r="31" spans="1:7" ht="15.75" x14ac:dyDescent="0.25">
      <c r="G31" s="22"/>
    </row>
    <row r="32" spans="1:7" ht="15.75" x14ac:dyDescent="0.25">
      <c r="G32" s="22"/>
    </row>
    <row r="33" spans="7:7" ht="15.75" x14ac:dyDescent="0.25">
      <c r="G33" s="22"/>
    </row>
    <row r="34" spans="7:7" ht="15.75" x14ac:dyDescent="0.25">
      <c r="G34" s="22"/>
    </row>
    <row r="35" spans="7:7" ht="15.75" x14ac:dyDescent="0.25">
      <c r="G35" s="22"/>
    </row>
    <row r="36" spans="7:7" x14ac:dyDescent="0.25">
      <c r="G36"/>
    </row>
    <row r="37" spans="7:7" ht="15.75" x14ac:dyDescent="0.25">
      <c r="G37" s="26"/>
    </row>
  </sheetData>
  <sortState xmlns:xlrd2="http://schemas.microsoft.com/office/spreadsheetml/2017/richdata2" ref="A7:G24">
    <sortCondition ref="A24"/>
  </sortState>
  <mergeCells count="9">
    <mergeCell ref="A25:B25"/>
    <mergeCell ref="A26:B26"/>
    <mergeCell ref="C26:F26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48</vt:i4>
      </vt:variant>
    </vt:vector>
  </HeadingPairs>
  <TitlesOfParts>
    <vt:vector size="48" baseType="lpstr">
      <vt:lpstr>T1.2021</vt:lpstr>
      <vt:lpstr>T2.2021</vt:lpstr>
      <vt:lpstr>T3.2021</vt:lpstr>
      <vt:lpstr>T4.2021</vt:lpstr>
      <vt:lpstr>T5.2021</vt:lpstr>
      <vt:lpstr>T6.2021</vt:lpstr>
      <vt:lpstr>T2.2022</vt:lpstr>
      <vt:lpstr>T6.2022</vt:lpstr>
      <vt:lpstr>T7.2022</vt:lpstr>
      <vt:lpstr>T8.2022</vt:lpstr>
      <vt:lpstr>T9.2022</vt:lpstr>
      <vt:lpstr>T10.2022</vt:lpstr>
      <vt:lpstr>T11.2022</vt:lpstr>
      <vt:lpstr>T12.2022</vt:lpstr>
      <vt:lpstr>T1.2023</vt:lpstr>
      <vt:lpstr>T2.2023</vt:lpstr>
      <vt:lpstr>Tong</vt:lpstr>
      <vt:lpstr>T3.2023</vt:lpstr>
      <vt:lpstr>T4.2023</vt:lpstr>
      <vt:lpstr>T5.2023</vt:lpstr>
      <vt:lpstr>T6.2023</vt:lpstr>
      <vt:lpstr>T7.2023</vt:lpstr>
      <vt:lpstr>T8.2023</vt:lpstr>
      <vt:lpstr>T9.2023</vt:lpstr>
      <vt:lpstr>T10.2023</vt:lpstr>
      <vt:lpstr>T11.2023</vt:lpstr>
      <vt:lpstr>T12.2023</vt:lpstr>
      <vt:lpstr>T1.2024</vt:lpstr>
      <vt:lpstr>T2,3.2024</vt:lpstr>
      <vt:lpstr>T4.2024</vt:lpstr>
      <vt:lpstr>T5.2024</vt:lpstr>
      <vt:lpstr>T6.2024</vt:lpstr>
      <vt:lpstr>T7.2024</vt:lpstr>
      <vt:lpstr>T8.2024</vt:lpstr>
      <vt:lpstr>T9.2024</vt:lpstr>
      <vt:lpstr>T10.2024</vt:lpstr>
      <vt:lpstr>T11.2024</vt:lpstr>
      <vt:lpstr>T12.2024</vt:lpstr>
      <vt:lpstr>T1.2025</vt:lpstr>
      <vt:lpstr>T2.2025</vt:lpstr>
      <vt:lpstr>T3.2025</vt:lpstr>
      <vt:lpstr>T4.2025</vt:lpstr>
      <vt:lpstr>T5.2025</vt:lpstr>
      <vt:lpstr>T6.2025</vt:lpstr>
      <vt:lpstr>T7.2025</vt:lpstr>
      <vt:lpstr>T8.2025</vt:lpstr>
      <vt:lpstr>T9.2025</vt:lpstr>
      <vt:lpstr>T10.2025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</dc:creator>
  <cp:lastModifiedBy>Dell</cp:lastModifiedBy>
  <cp:lastPrinted>2021-10-05T07:59:31Z</cp:lastPrinted>
  <dcterms:created xsi:type="dcterms:W3CDTF">2015-12-19T13:18:07Z</dcterms:created>
  <dcterms:modified xsi:type="dcterms:W3CDTF">2025-12-01T09:32:32Z</dcterms:modified>
</cp:coreProperties>
</file>