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0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  <sheet name="T10-25" sheetId="10" r:id="rId10"/>
    <sheet name="T11-25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1" l="1"/>
  <c r="H5" i="11"/>
  <c r="H6" i="11" s="1"/>
  <c r="H7" i="11" s="1"/>
  <c r="H8" i="11" s="1"/>
  <c r="H9" i="11" s="1"/>
  <c r="H10" i="11" s="1"/>
  <c r="H11" i="11" s="1"/>
  <c r="H12" i="11" s="1"/>
  <c r="F50" i="11"/>
  <c r="E50" i="11"/>
  <c r="G49" i="11"/>
  <c r="G48" i="11"/>
  <c r="G47" i="11"/>
  <c r="G46" i="11"/>
  <c r="K19" i="11" s="1"/>
  <c r="G45" i="11"/>
  <c r="G44" i="11"/>
  <c r="G43" i="11"/>
  <c r="G42" i="11"/>
  <c r="K18" i="11" s="1"/>
  <c r="G41" i="11"/>
  <c r="G40" i="11"/>
  <c r="G39" i="11"/>
  <c r="G38" i="11"/>
  <c r="G37" i="11"/>
  <c r="G36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K17" i="11" l="1"/>
  <c r="G50" i="11"/>
  <c r="H50" i="11" s="1"/>
  <c r="H13" i="1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E51" i="11"/>
  <c r="K21" i="11"/>
  <c r="K18" i="10"/>
  <c r="K17" i="10"/>
  <c r="K16" i="10"/>
  <c r="F50" i="10"/>
  <c r="E50" i="10"/>
  <c r="E51" i="10" s="1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K19" i="10"/>
  <c r="G19" i="10"/>
  <c r="G18" i="10"/>
  <c r="G17" i="10"/>
  <c r="G16" i="10"/>
  <c r="G15" i="10"/>
  <c r="G14" i="10"/>
  <c r="G13" i="10"/>
  <c r="G12" i="10"/>
  <c r="G11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l="1"/>
  <c r="H25" i="10" s="1"/>
  <c r="H26" i="10" s="1"/>
  <c r="H27" i="10" s="1"/>
  <c r="H28" i="10" s="1"/>
  <c r="H29" i="10" s="1"/>
  <c r="H30" i="10" s="1"/>
  <c r="H31" i="10" s="1"/>
  <c r="H32" i="10" s="1"/>
  <c r="H33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K21" i="10"/>
  <c r="G50" i="10"/>
  <c r="H50" i="10" s="1"/>
  <c r="F50" i="9"/>
  <c r="E50" i="9"/>
  <c r="E51" i="9" s="1"/>
  <c r="G49" i="9"/>
  <c r="G48" i="9"/>
  <c r="G47" i="9"/>
  <c r="G46" i="9"/>
  <c r="K19" i="9" s="1"/>
  <c r="G45" i="9"/>
  <c r="G44" i="9"/>
  <c r="G43" i="9"/>
  <c r="G42" i="9"/>
  <c r="G41" i="9"/>
  <c r="G40" i="9"/>
  <c r="G39" i="9"/>
  <c r="G38" i="9"/>
  <c r="G37" i="9"/>
  <c r="G36" i="9"/>
  <c r="G33" i="9"/>
  <c r="G32" i="9"/>
  <c r="G31" i="9"/>
  <c r="G30" i="9"/>
  <c r="G29" i="9"/>
  <c r="K17" i="9" s="1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H5" i="9"/>
  <c r="H6" i="9" s="1"/>
  <c r="H7" i="9" s="1"/>
  <c r="H8" i="9" s="1"/>
  <c r="H9" i="9" s="1"/>
  <c r="H10" i="9" s="1"/>
  <c r="H11" i="9" s="1"/>
  <c r="H12" i="9" s="1"/>
  <c r="H13" i="9" l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G50" i="9"/>
  <c r="H50" i="9" s="1"/>
  <c r="K16" i="9"/>
  <c r="H13" i="8"/>
  <c r="H14" i="8" s="1"/>
  <c r="H15" i="8" s="1"/>
  <c r="H16" i="8" s="1"/>
  <c r="H17" i="8" s="1"/>
  <c r="H18" i="8" s="1"/>
  <c r="H7" i="8"/>
  <c r="H8" i="8" s="1"/>
  <c r="H9" i="8" s="1"/>
  <c r="H6" i="8"/>
  <c r="K21" i="9" l="1"/>
  <c r="F50" i="8"/>
  <c r="E50" i="8"/>
  <c r="E51" i="8" s="1"/>
  <c r="G49" i="8"/>
  <c r="G48" i="8"/>
  <c r="G47" i="8"/>
  <c r="G46" i="8"/>
  <c r="K19" i="8" s="1"/>
  <c r="G45" i="8"/>
  <c r="G44" i="8"/>
  <c r="G43" i="8"/>
  <c r="G42" i="8"/>
  <c r="G41" i="8"/>
  <c r="G40" i="8"/>
  <c r="G39" i="8"/>
  <c r="G38" i="8"/>
  <c r="G37" i="8"/>
  <c r="G36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H5" i="8"/>
  <c r="H10" i="8" s="1"/>
  <c r="H11" i="8" s="1"/>
  <c r="H12" i="8" s="1"/>
  <c r="G50" i="8" l="1"/>
  <c r="H19" i="8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K17" i="8"/>
  <c r="H50" i="8"/>
  <c r="K16" i="8"/>
  <c r="F49" i="7"/>
  <c r="E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H5" i="7"/>
  <c r="H6" i="7" l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E50" i="7"/>
  <c r="K16" i="7"/>
  <c r="K15" i="7"/>
  <c r="K21" i="8"/>
  <c r="K18" i="7"/>
  <c r="G49" i="7"/>
  <c r="K18" i="6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H49" i="7" l="1"/>
  <c r="K20" i="7"/>
  <c r="G47" i="6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<sst xmlns="http://schemas.openxmlformats.org/spreadsheetml/2006/main" count="433" uniqueCount="103">
  <si>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</si>
  <si>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</si>
  <si>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</si>
  <si>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</si>
  <si>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</si>
  <si>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</si>
  <si>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</si>
  <si>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</si>
  <si>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</si>
  <si>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</si>
  <si>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</si>
  <si>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</si>
  <si>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</si>
  <si>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</si>
  <si>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</si>
  <si>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</si>
  <si>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</si>
  <si>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</si>
  <si>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</si>
  <si>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</si>
  <si>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</si>
  <si>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</si>
  <si>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</si>
  <si>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</si>
  <si>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</si>
  <si>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</si>
  <si>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</si>
  <si>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</si>
  <si>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</si>
  <si>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</si>
  <si>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</si>
  <si>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</si>
  <si>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</si>
  <si>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</si>
  <si>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</si>
  <si>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</si>
  <si>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</si>
  <si>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</si>
  <si>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</si>
  <si>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</si>
  <si>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</si>
  <si>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</si>
  <si>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</si>
  <si>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</si>
  <si>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</si>
  <si>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</si>
  <si>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</si>
  <si>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</si>
  <si>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</si>
  <si>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</si>
  <si>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</si>
  <si>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</si>
  <si>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</si>
  <si>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</si>
  <si>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</si>
  <si>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</si>
  <si>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</si>
  <si>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</si>
  <si>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</si>
  <si>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</si>
  <si>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</si>
  <si>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</si>
  <si>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</si>
  <si>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</si>
  <si>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</si>
  <si>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</si>
  <si>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</si>
  <si>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</si>
  <si>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</si>
  <si>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</si>
  <si>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</si>
  <si>
    <t>BÁO CÁO THU CHI NỒI CHÁO HÀ TĨNH THÁNG 07/2025</t>
  </si>
  <si>
    <t>Chị Hoa- Dubai</t>
  </si>
  <si>
    <t>Tồn đầu tháng 7</t>
  </si>
  <si>
    <t>Xúp</t>
  </si>
  <si>
    <t>Nước mắm việt hương</t>
  </si>
  <si>
    <t>Tổng tháng 07/2025</t>
  </si>
  <si>
    <t>Tồn cuối tháng 07/2025</t>
  </si>
  <si>
    <t xml:space="preserve">Chị Diệu Huyền </t>
  </si>
  <si>
    <t>BÁO CÁO THU CHI NỒI CHÁO HÀ TĨNH THÁNG 08/2025</t>
  </si>
  <si>
    <t>Tồn đầu tháng 8</t>
  </si>
  <si>
    <t>Chị Hoa Dubai</t>
  </si>
  <si>
    <t>27/7</t>
  </si>
  <si>
    <t>Dồng nghiệp USG</t>
  </si>
  <si>
    <t>Tổng tháng 08/2025</t>
  </si>
  <si>
    <t>Tồn cuối tháng 08/2025</t>
  </si>
  <si>
    <t>BÁO CÁO THU CHI NỒI CHÁO HÀ TĨNH THÁNG 09/2025</t>
  </si>
  <si>
    <t>Tồn đầu tháng 9</t>
  </si>
  <si>
    <t>30/9/25</t>
  </si>
  <si>
    <t>Tổng tháng 09/2025</t>
  </si>
  <si>
    <t>Tồn cuối tháng 09/2025</t>
  </si>
  <si>
    <t>BÁO CÁO THU CHI NỒI CHÁO HÀ TĨNH THÁNG 10/2025</t>
  </si>
  <si>
    <t>Tồn đầu tháng 10</t>
  </si>
  <si>
    <t>Tổng tháng 10/2025</t>
  </si>
  <si>
    <t>Tồn cuối tháng 10/2025</t>
  </si>
  <si>
    <t>Bình gas</t>
  </si>
  <si>
    <t>Bọt ngọt</t>
  </si>
  <si>
    <t>BÁO CÁO THU CHI NỒI CHÁO HÀ TĨNH THÁNG 11/2025</t>
  </si>
  <si>
    <t>Tồn đầu tháng 11</t>
  </si>
  <si>
    <t>Tổng tháng 11/2025</t>
  </si>
  <si>
    <t>Tồn cuối tháng 11/2025</t>
  </si>
  <si>
    <t xml:space="preserve">Chị Thanh Thúy </t>
  </si>
  <si>
    <t>Hộp nhựa, túi đựng, thìa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</si>
</sst>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82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0" fillId="0" borderId="5" xfId="3" applyNumberFormat="1" applyFont="1" applyBorder="1"/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  <xf numFmtId="166" fontId="0" fillId="0" borderId="0" xfId="3" applyNumberFormat="1" applyFont="1"/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64" t="s">
        <v>18</v>
      </c>
      <c r="B1" s="65"/>
      <c r="C1" s="65"/>
      <c r="D1" s="65"/>
      <c r="E1" s="65"/>
      <c r="F1" s="65"/>
      <c r="G1" s="65"/>
      <c r="H1" s="66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5" t="s">
        <v>4</v>
      </c>
      <c r="F2" s="76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7">
        <f>SUM(G5:G28)</f>
        <v>2636000</v>
      </c>
      <c r="H29" s="69">
        <f>H4+E30-G29</f>
        <v>20260122</v>
      </c>
    </row>
    <row r="30" spans="1:11" ht="15.75" x14ac:dyDescent="0.25">
      <c r="A30" s="71" t="s">
        <v>34</v>
      </c>
      <c r="B30" s="72"/>
      <c r="C30" s="44"/>
      <c r="D30" s="45"/>
      <c r="E30" s="73">
        <f>E29+F29</f>
        <v>5000000</v>
      </c>
      <c r="F30" s="74"/>
      <c r="G30" s="68"/>
      <c r="H30" s="70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64" t="s">
        <v>35</v>
      </c>
      <c r="B1" s="65"/>
      <c r="C1" s="65"/>
      <c r="D1" s="65"/>
      <c r="E1" s="65"/>
      <c r="F1" s="65"/>
      <c r="G1" s="65"/>
      <c r="H1" s="66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5" t="s">
        <v>4</v>
      </c>
      <c r="F2" s="76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7">
        <f>SUM(G5:G28)</f>
        <v>960000</v>
      </c>
      <c r="H29" s="69">
        <f>H4+E30-G29</f>
        <v>21300122</v>
      </c>
      <c r="I29"/>
      <c r="J29"/>
      <c r="K29"/>
    </row>
    <row r="30" spans="1:11" ht="15.75" x14ac:dyDescent="0.25">
      <c r="A30" s="71" t="s">
        <v>43</v>
      </c>
      <c r="B30" s="72"/>
      <c r="C30" s="44"/>
      <c r="D30" s="45"/>
      <c r="E30" s="73">
        <f>E29+F29</f>
        <v>2000000</v>
      </c>
      <c r="F30" s="74"/>
      <c r="G30" s="68"/>
      <c r="H30" s="70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7" t="s">
        <v>36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8">
        <f>SUM(G10:G41)</f>
        <v>3130000</v>
      </c>
      <c r="H42" s="78">
        <f>H4+E43-G42</f>
        <v>20720122</v>
      </c>
    </row>
    <row r="43" spans="1:8" ht="15.75" x14ac:dyDescent="0.25">
      <c r="A43" s="79" t="s">
        <v>38</v>
      </c>
      <c r="B43" s="79"/>
      <c r="C43" s="23"/>
      <c r="D43" s="24"/>
      <c r="E43" s="80">
        <f>E42+F42</f>
        <v>2550000</v>
      </c>
      <c r="F43" s="80"/>
      <c r="G43" s="78"/>
      <c r="H43" s="78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53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8">
        <f>SUM(G10:G41)</f>
        <v>3879000</v>
      </c>
      <c r="H42" s="78">
        <f>H4+E43-G42</f>
        <v>20341122</v>
      </c>
    </row>
    <row r="43" spans="1:8" ht="15.75" x14ac:dyDescent="0.25">
      <c r="A43" s="79" t="s">
        <v>58</v>
      </c>
      <c r="B43" s="79"/>
      <c r="C43" s="55"/>
      <c r="D43" s="24"/>
      <c r="E43" s="80">
        <f>E42+F42</f>
        <v>3500000</v>
      </c>
      <c r="F43" s="80"/>
      <c r="G43" s="78"/>
      <c r="H43" s="78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7" t="s">
        <v>59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78">
        <f>SUM(G10:G41)</f>
        <v>1672000</v>
      </c>
      <c r="H42" s="78">
        <f>H4+E43-G42</f>
        <v>19169122</v>
      </c>
    </row>
    <row r="43" spans="1:8" ht="15.75" x14ac:dyDescent="0.25">
      <c r="A43" s="79" t="s">
        <v>62</v>
      </c>
      <c r="B43" s="79"/>
      <c r="C43" s="57"/>
      <c r="D43" s="24"/>
      <c r="E43" s="80">
        <f>E42+F42</f>
        <v>500000</v>
      </c>
      <c r="F43" s="80"/>
      <c r="G43" s="78"/>
      <c r="H43" s="78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E49" sqref="E49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63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78">
        <f>SUM(G10:G46)</f>
        <v>4692000</v>
      </c>
      <c r="H47" s="78">
        <f>H4+E48-G47</f>
        <v>16577122</v>
      </c>
    </row>
    <row r="48" spans="1:8" ht="15.75" x14ac:dyDescent="0.25">
      <c r="A48" s="79" t="s">
        <v>70</v>
      </c>
      <c r="B48" s="79"/>
      <c r="C48" s="57"/>
      <c r="D48" s="24"/>
      <c r="E48" s="80">
        <f>E47+F47</f>
        <v>2100000</v>
      </c>
      <c r="F48" s="80"/>
      <c r="G48" s="78"/>
      <c r="H48" s="78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37" workbookViewId="0">
      <selection activeCell="B6" sqref="B6"/>
    </sheetView>
  </sheetViews>
  <sheetFormatPr defaultRowHeight="15" x14ac:dyDescent="0.25"/>
  <cols>
    <col min="1" max="1" width="23" bestFit="1" customWidth="1"/>
    <col min="2" max="2" width="29.710937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71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73</v>
      </c>
      <c r="B4" s="50"/>
      <c r="C4" s="50"/>
      <c r="D4" s="51"/>
      <c r="E4" s="50"/>
      <c r="F4" s="50"/>
      <c r="G4" s="50"/>
      <c r="H4" s="14">
        <v>16577122</v>
      </c>
    </row>
    <row r="5" spans="1:11" ht="15.75" x14ac:dyDescent="0.25">
      <c r="A5" s="21">
        <v>45843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17077122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 t="shared" ref="H6" si="0">H5+E6+F6-G6</f>
        <v>17077122</v>
      </c>
    </row>
    <row r="7" spans="1:11" ht="15.75" x14ac:dyDescent="0.25">
      <c r="A7" s="21">
        <v>45866</v>
      </c>
      <c r="B7" s="8" t="s">
        <v>66</v>
      </c>
      <c r="C7" s="15"/>
      <c r="D7" s="16"/>
      <c r="E7" s="17">
        <v>300000</v>
      </c>
      <c r="F7" s="17"/>
      <c r="G7" s="17"/>
      <c r="H7" s="54">
        <f t="shared" ref="H7:H32" si="1">H6+E7+F7-G7</f>
        <v>17377122</v>
      </c>
    </row>
    <row r="8" spans="1:11" ht="15.75" x14ac:dyDescent="0.25">
      <c r="A8" s="21"/>
      <c r="B8" s="8" t="s">
        <v>81</v>
      </c>
      <c r="C8" s="15"/>
      <c r="D8" s="16"/>
      <c r="E8" s="17">
        <v>1500000</v>
      </c>
      <c r="F8" s="17"/>
      <c r="G8" s="17"/>
      <c r="H8" s="54">
        <f t="shared" si="1"/>
        <v>18877122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1"/>
        <v>18877122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1"/>
        <v>18877122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8" si="2">C11*D11</f>
        <v>0</v>
      </c>
      <c r="H11" s="54">
        <f t="shared" si="1"/>
        <v>18877122</v>
      </c>
    </row>
    <row r="12" spans="1:11" ht="15.75" x14ac:dyDescent="0.25">
      <c r="A12" s="22">
        <v>45845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1"/>
        <v>18127122</v>
      </c>
    </row>
    <row r="13" spans="1:11" ht="15.75" x14ac:dyDescent="0.25">
      <c r="A13" s="22"/>
      <c r="B13" s="5" t="s">
        <v>9</v>
      </c>
      <c r="C13" s="5">
        <v>12</v>
      </c>
      <c r="D13" s="53">
        <v>17000</v>
      </c>
      <c r="E13" s="17"/>
      <c r="F13" s="17"/>
      <c r="G13" s="17">
        <f>C13*D13</f>
        <v>204000</v>
      </c>
      <c r="H13" s="54">
        <f t="shared" si="1"/>
        <v>17923122</v>
      </c>
    </row>
    <row r="14" spans="1:11" ht="15.75" x14ac:dyDescent="0.25">
      <c r="A14" s="22"/>
      <c r="B14" s="5" t="s">
        <v>12</v>
      </c>
      <c r="C14" s="5">
        <v>4</v>
      </c>
      <c r="D14" s="53">
        <v>14000</v>
      </c>
      <c r="E14" s="17"/>
      <c r="F14" s="17"/>
      <c r="G14" s="17">
        <f>C14*D14</f>
        <v>56000</v>
      </c>
      <c r="H14" s="54">
        <f t="shared" si="1"/>
        <v>17867122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2"/>
        <v>90000</v>
      </c>
      <c r="H15" s="54">
        <f t="shared" si="1"/>
        <v>17777122</v>
      </c>
      <c r="J15" s="1" t="s">
        <v>16</v>
      </c>
      <c r="K15" s="2">
        <f>SUM(G10:G16)</f>
        <v>1150000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2"/>
        <v>50000</v>
      </c>
      <c r="H16" s="54">
        <f t="shared" si="1"/>
        <v>17727122</v>
      </c>
      <c r="J16" s="1" t="s">
        <v>19</v>
      </c>
      <c r="K16" s="2">
        <f>SUM(G23:G32)</f>
        <v>1647000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2"/>
        <v>0</v>
      </c>
      <c r="H17" s="54">
        <f t="shared" si="1"/>
        <v>17727122</v>
      </c>
      <c r="J17" s="1" t="s">
        <v>20</v>
      </c>
      <c r="K17" s="2"/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17727122</v>
      </c>
      <c r="J18" s="1" t="s">
        <v>17</v>
      </c>
      <c r="K18" s="2">
        <f>SUM(G44:G47)</f>
        <v>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17727122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17727122</v>
      </c>
      <c r="J20" s="7" t="s">
        <v>14</v>
      </c>
      <c r="K20" s="56">
        <f>SUM(K15:K19)</f>
        <v>2797000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2"/>
        <v>0</v>
      </c>
      <c r="H21" s="54">
        <f t="shared" si="1"/>
        <v>17727122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17727122</v>
      </c>
    </row>
    <row r="23" spans="1:11" ht="15.75" x14ac:dyDescent="0.25">
      <c r="A23" s="22" t="s">
        <v>24</v>
      </c>
      <c r="B23" s="5" t="s">
        <v>11</v>
      </c>
      <c r="C23" s="5">
        <v>6</v>
      </c>
      <c r="D23" s="53">
        <v>125000</v>
      </c>
      <c r="E23" s="17"/>
      <c r="F23" s="17"/>
      <c r="G23" s="17">
        <f t="shared" si="2"/>
        <v>750000</v>
      </c>
      <c r="H23" s="54">
        <f t="shared" si="1"/>
        <v>16977122</v>
      </c>
    </row>
    <row r="24" spans="1:11" ht="15.75" x14ac:dyDescent="0.25">
      <c r="A24" s="21" t="s">
        <v>82</v>
      </c>
      <c r="B24" s="5" t="s">
        <v>9</v>
      </c>
      <c r="C24" s="5">
        <v>12</v>
      </c>
      <c r="D24" s="53">
        <v>17000</v>
      </c>
      <c r="E24" s="17"/>
      <c r="F24" s="17"/>
      <c r="G24" s="17">
        <f t="shared" si="2"/>
        <v>204000</v>
      </c>
      <c r="H24" s="54">
        <f t="shared" si="1"/>
        <v>16773122</v>
      </c>
    </row>
    <row r="25" spans="1:11" ht="15.75" x14ac:dyDescent="0.25">
      <c r="A25" s="22"/>
      <c r="B25" s="5" t="s">
        <v>12</v>
      </c>
      <c r="C25" s="5">
        <v>4</v>
      </c>
      <c r="D25" s="53">
        <v>15000</v>
      </c>
      <c r="E25" s="17"/>
      <c r="F25" s="17"/>
      <c r="G25" s="17">
        <f t="shared" si="2"/>
        <v>60000</v>
      </c>
      <c r="H25" s="54">
        <f t="shared" si="1"/>
        <v>16713122</v>
      </c>
    </row>
    <row r="26" spans="1:11" ht="15.75" x14ac:dyDescent="0.25">
      <c r="A26" s="22"/>
      <c r="B26" s="5" t="s">
        <v>13</v>
      </c>
      <c r="C26" s="5">
        <v>6</v>
      </c>
      <c r="D26" s="53">
        <v>15000</v>
      </c>
      <c r="E26" s="17"/>
      <c r="F26" s="17"/>
      <c r="G26" s="17">
        <f t="shared" si="2"/>
        <v>90000</v>
      </c>
      <c r="H26" s="54">
        <f t="shared" si="1"/>
        <v>16623122</v>
      </c>
    </row>
    <row r="27" spans="1:11" ht="15.75" x14ac:dyDescent="0.25">
      <c r="A27" s="22"/>
      <c r="B27" s="5" t="s">
        <v>15</v>
      </c>
      <c r="C27" s="5">
        <v>1</v>
      </c>
      <c r="D27" s="53">
        <v>50000</v>
      </c>
      <c r="E27" s="17"/>
      <c r="F27" s="17"/>
      <c r="G27" s="17">
        <f t="shared" si="2"/>
        <v>50000</v>
      </c>
      <c r="H27" s="54">
        <f t="shared" si="1"/>
        <v>16573122</v>
      </c>
    </row>
    <row r="28" spans="1:11" ht="15.75" x14ac:dyDescent="0.25">
      <c r="A28" s="22"/>
      <c r="B28" s="5" t="s">
        <v>27</v>
      </c>
      <c r="C28" s="5">
        <v>1</v>
      </c>
      <c r="D28" s="53">
        <v>370000</v>
      </c>
      <c r="E28" s="17"/>
      <c r="F28" s="17"/>
      <c r="G28" s="17">
        <f t="shared" si="2"/>
        <v>370000</v>
      </c>
      <c r="H28" s="54">
        <f t="shared" si="1"/>
        <v>16203122</v>
      </c>
    </row>
    <row r="29" spans="1:11" ht="15.75" x14ac:dyDescent="0.25">
      <c r="A29" s="22"/>
      <c r="B29" s="5" t="s">
        <v>74</v>
      </c>
      <c r="C29" s="5">
        <v>2</v>
      </c>
      <c r="D29" s="20">
        <v>10000</v>
      </c>
      <c r="E29" s="17"/>
      <c r="F29" s="17"/>
      <c r="G29" s="17">
        <f t="shared" si="2"/>
        <v>20000</v>
      </c>
      <c r="H29" s="54">
        <f t="shared" si="1"/>
        <v>16183122</v>
      </c>
    </row>
    <row r="30" spans="1:11" ht="15.75" x14ac:dyDescent="0.25">
      <c r="A30" s="21"/>
      <c r="B30" s="5" t="s">
        <v>75</v>
      </c>
      <c r="C30" s="5">
        <v>1</v>
      </c>
      <c r="D30" s="20">
        <v>35000</v>
      </c>
      <c r="E30" s="17"/>
      <c r="F30" s="17"/>
      <c r="G30" s="17">
        <f t="shared" si="2"/>
        <v>35000</v>
      </c>
      <c r="H30" s="54">
        <f t="shared" si="1"/>
        <v>16148122</v>
      </c>
    </row>
    <row r="31" spans="1:11" ht="15.75" x14ac:dyDescent="0.25">
      <c r="A31" s="22"/>
      <c r="B31" s="5" t="s">
        <v>60</v>
      </c>
      <c r="C31" s="5">
        <v>1</v>
      </c>
      <c r="D31" s="53">
        <v>68000</v>
      </c>
      <c r="E31" s="17"/>
      <c r="F31" s="17"/>
      <c r="G31" s="17">
        <f t="shared" si="2"/>
        <v>68000</v>
      </c>
      <c r="H31" s="54">
        <f t="shared" si="1"/>
        <v>16080122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2"/>
        <v>0</v>
      </c>
      <c r="H32" s="54">
        <f t="shared" si="1"/>
        <v>16080122</v>
      </c>
    </row>
    <row r="33" spans="1:8" ht="15.75" x14ac:dyDescent="0.25">
      <c r="A33" s="22"/>
      <c r="D33" s="53"/>
      <c r="E33" s="17"/>
      <c r="F33" s="17"/>
      <c r="G33" s="17"/>
      <c r="H33" s="54"/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B35" s="5"/>
      <c r="C35" s="5"/>
      <c r="D35" s="53"/>
      <c r="E35" s="17"/>
      <c r="F35" s="17"/>
      <c r="G35" s="17">
        <f t="shared" si="2"/>
        <v>0</v>
      </c>
      <c r="H35" s="54">
        <f>H32+E35+F35-G35</f>
        <v>16080122</v>
      </c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 t="shared" ref="H36:H48" si="3">H35+E36+F36-G36</f>
        <v>16080122</v>
      </c>
    </row>
    <row r="37" spans="1:8" ht="15.75" x14ac:dyDescent="0.25">
      <c r="A37" s="22"/>
      <c r="B37" s="5"/>
      <c r="C37" s="5"/>
      <c r="D37" s="53"/>
      <c r="E37" s="52"/>
      <c r="F37" s="17"/>
      <c r="G37" s="17">
        <f t="shared" si="2"/>
        <v>0</v>
      </c>
      <c r="H37" s="54">
        <f t="shared" si="3"/>
        <v>16080122</v>
      </c>
    </row>
    <row r="38" spans="1:8" ht="15.75" x14ac:dyDescent="0.25">
      <c r="A38" s="21"/>
      <c r="B38" s="5"/>
      <c r="C38" s="5"/>
      <c r="D38" s="53"/>
      <c r="E38" s="17"/>
      <c r="F38" s="17"/>
      <c r="G38" s="17">
        <f t="shared" si="2"/>
        <v>0</v>
      </c>
      <c r="H38" s="54">
        <f t="shared" si="3"/>
        <v>16080122</v>
      </c>
    </row>
    <row r="39" spans="1:8" ht="15.75" x14ac:dyDescent="0.25">
      <c r="A39" s="22"/>
      <c r="B39" s="5"/>
      <c r="C39" s="5"/>
      <c r="D39" s="53"/>
      <c r="E39" s="17"/>
      <c r="F39" s="17"/>
      <c r="G39" s="17">
        <f t="shared" si="2"/>
        <v>0</v>
      </c>
      <c r="H39" s="54">
        <f t="shared" si="3"/>
        <v>16080122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3"/>
        <v>16080122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2"/>
        <v>0</v>
      </c>
      <c r="H41" s="54">
        <f t="shared" si="3"/>
        <v>16080122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3"/>
        <v>16080122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3"/>
        <v>16080122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2"/>
        <v>0</v>
      </c>
      <c r="H44" s="54">
        <f t="shared" si="3"/>
        <v>16080122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3"/>
        <v>16080122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3"/>
        <v>16080122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3"/>
        <v>16080122</v>
      </c>
    </row>
    <row r="48" spans="1:8" ht="15.75" x14ac:dyDescent="0.25">
      <c r="A48" s="22"/>
      <c r="B48" s="19"/>
      <c r="C48" s="19"/>
      <c r="D48" s="20"/>
      <c r="E48" s="17"/>
      <c r="F48" s="17"/>
      <c r="G48" s="17">
        <f t="shared" si="2"/>
        <v>0</v>
      </c>
      <c r="H48" s="54">
        <f t="shared" si="3"/>
        <v>16080122</v>
      </c>
    </row>
    <row r="49" spans="1:8" ht="15.75" x14ac:dyDescent="0.25">
      <c r="A49" s="58" t="s">
        <v>76</v>
      </c>
      <c r="B49" s="9"/>
      <c r="C49" s="9"/>
      <c r="D49" s="11"/>
      <c r="E49" s="18">
        <f>SUM(E5:E48)</f>
        <v>2300000</v>
      </c>
      <c r="F49" s="18">
        <f>SUM(F5:F48)</f>
        <v>0</v>
      </c>
      <c r="G49" s="78">
        <f>SUM(G10:G48)</f>
        <v>2797000</v>
      </c>
      <c r="H49" s="78">
        <f>H4+E50-G49</f>
        <v>16080122</v>
      </c>
    </row>
    <row r="50" spans="1:8" ht="15.75" x14ac:dyDescent="0.25">
      <c r="A50" s="79" t="s">
        <v>77</v>
      </c>
      <c r="B50" s="79"/>
      <c r="C50" s="58"/>
      <c r="D50" s="24"/>
      <c r="E50" s="80">
        <f>E49+F49</f>
        <v>2300000</v>
      </c>
      <c r="F50" s="80"/>
      <c r="G50" s="78"/>
      <c r="H50" s="78"/>
    </row>
  </sheetData>
  <mergeCells count="5">
    <mergeCell ref="A1:H1"/>
    <mergeCell ref="G49:G50"/>
    <mergeCell ref="H49:H50"/>
    <mergeCell ref="A50:B50"/>
    <mergeCell ref="E50:F5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3" bestFit="1" customWidth="1"/>
    <col min="2" max="2" width="21.1406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79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80</v>
      </c>
      <c r="B4" s="50"/>
      <c r="C4" s="50"/>
      <c r="D4" s="51"/>
      <c r="E4" s="50"/>
      <c r="F4" s="50"/>
      <c r="G4" s="50"/>
      <c r="H4" s="14">
        <v>16080122</v>
      </c>
    </row>
    <row r="5" spans="1:11" ht="15.75" x14ac:dyDescent="0.25">
      <c r="A5" s="21">
        <v>45874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16580122</v>
      </c>
    </row>
    <row r="6" spans="1:11" ht="15.75" x14ac:dyDescent="0.25">
      <c r="A6" s="21"/>
      <c r="B6" s="8" t="s">
        <v>83</v>
      </c>
      <c r="C6" s="15"/>
      <c r="D6" s="16"/>
      <c r="E6" s="17">
        <v>1000000</v>
      </c>
      <c r="F6" s="17"/>
      <c r="G6" s="17"/>
      <c r="H6" s="54">
        <f>H5+E6+F6-G6</f>
        <v>17580122</v>
      </c>
    </row>
    <row r="7" spans="1:11" ht="15.75" x14ac:dyDescent="0.25">
      <c r="A7" s="21">
        <v>45897</v>
      </c>
      <c r="B7" s="8" t="s">
        <v>72</v>
      </c>
      <c r="C7" s="15"/>
      <c r="D7" s="16"/>
      <c r="E7" s="17">
        <v>1500000</v>
      </c>
      <c r="F7" s="17"/>
      <c r="G7" s="17"/>
      <c r="H7" s="54">
        <f t="shared" ref="H7:H9" si="0">H6+E7+F7-G7</f>
        <v>19080122</v>
      </c>
    </row>
    <row r="8" spans="1:11" ht="15.75" x14ac:dyDescent="0.25">
      <c r="A8" s="21"/>
      <c r="B8" s="8" t="s">
        <v>66</v>
      </c>
      <c r="C8" s="15"/>
      <c r="D8" s="16"/>
      <c r="E8" s="17">
        <v>300000</v>
      </c>
      <c r="F8" s="17"/>
      <c r="G8" s="17"/>
      <c r="H8" s="54">
        <f t="shared" si="0"/>
        <v>19380122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19380122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ref="H10:H49" si="1">H9+E10+F10-G10</f>
        <v>19380122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1"/>
        <v>19380122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2">C12*D12</f>
        <v>0</v>
      </c>
      <c r="H12" s="54">
        <f t="shared" si="1"/>
        <v>19380122</v>
      </c>
    </row>
    <row r="13" spans="1:11" ht="15.75" x14ac:dyDescent="0.25">
      <c r="A13" s="22">
        <v>45872</v>
      </c>
      <c r="B13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1"/>
        <v>18660122</v>
      </c>
    </row>
    <row r="14" spans="1:11" ht="15.75" x14ac:dyDescent="0.25">
      <c r="A14" s="22"/>
      <c r="B14" t="s">
        <v>9</v>
      </c>
      <c r="C14" s="5">
        <v>12</v>
      </c>
      <c r="D14" s="53">
        <v>17000</v>
      </c>
      <c r="E14" s="17"/>
      <c r="F14" s="17"/>
      <c r="G14" s="17">
        <f>C14*D14</f>
        <v>204000</v>
      </c>
      <c r="H14" s="54">
        <f t="shared" si="1"/>
        <v>18456122</v>
      </c>
    </row>
    <row r="15" spans="1:11" ht="15.75" x14ac:dyDescent="0.25">
      <c r="A15" s="22"/>
      <c r="B1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1"/>
        <v>18396122</v>
      </c>
    </row>
    <row r="16" spans="1:11" ht="15.75" x14ac:dyDescent="0.25">
      <c r="A16" s="22"/>
      <c r="B16" t="s">
        <v>13</v>
      </c>
      <c r="C16" s="5">
        <v>6</v>
      </c>
      <c r="D16" s="53">
        <v>15000</v>
      </c>
      <c r="E16" s="17"/>
      <c r="F16" s="17"/>
      <c r="G16" s="17">
        <f t="shared" si="2"/>
        <v>90000</v>
      </c>
      <c r="H16" s="54">
        <f t="shared" si="1"/>
        <v>18306122</v>
      </c>
      <c r="J16" s="1" t="s">
        <v>16</v>
      </c>
      <c r="K16" s="2">
        <f>SUM(G11:G24)</f>
        <v>1124000</v>
      </c>
    </row>
    <row r="17" spans="1:11" ht="15.75" x14ac:dyDescent="0.25">
      <c r="A17" s="22"/>
      <c r="B17" t="s">
        <v>21</v>
      </c>
      <c r="C17" s="5">
        <v>1</v>
      </c>
      <c r="D17" s="53">
        <v>50000</v>
      </c>
      <c r="E17" s="17"/>
      <c r="F17" s="17"/>
      <c r="G17" s="17">
        <f t="shared" si="2"/>
        <v>50000</v>
      </c>
      <c r="H17" s="54">
        <f t="shared" si="1"/>
        <v>18256122</v>
      </c>
      <c r="J17" s="1" t="s">
        <v>19</v>
      </c>
      <c r="K17" s="2">
        <f>SUM(G25:G33)</f>
        <v>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18256122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18256122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18256122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2"/>
        <v>0</v>
      </c>
      <c r="H21" s="54">
        <f t="shared" si="1"/>
        <v>18256122</v>
      </c>
      <c r="J21" s="7" t="s">
        <v>14</v>
      </c>
      <c r="K21" s="56">
        <f>SUM(K16:K20)</f>
        <v>1124000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18256122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2"/>
        <v>0</v>
      </c>
      <c r="H23" s="54">
        <f t="shared" si="1"/>
        <v>18256122</v>
      </c>
    </row>
    <row r="24" spans="1:11" ht="15.75" x14ac:dyDescent="0.25">
      <c r="A24" s="22" t="s">
        <v>24</v>
      </c>
      <c r="B24" s="19"/>
      <c r="C24" s="19"/>
      <c r="D24" s="20"/>
      <c r="E24" s="17"/>
      <c r="F24" s="17"/>
      <c r="G24" s="17">
        <f t="shared" si="2"/>
        <v>0</v>
      </c>
      <c r="H24" s="54">
        <f t="shared" si="1"/>
        <v>18256122</v>
      </c>
    </row>
    <row r="25" spans="1:11" ht="15.75" x14ac:dyDescent="0.25">
      <c r="A25" s="21"/>
      <c r="B25" s="5"/>
      <c r="C25" s="5"/>
      <c r="D25" s="53"/>
      <c r="E25" s="17"/>
      <c r="F25" s="17"/>
      <c r="G25" s="17">
        <f t="shared" si="2"/>
        <v>0</v>
      </c>
      <c r="H25" s="54">
        <f t="shared" si="1"/>
        <v>18256122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2"/>
        <v>0</v>
      </c>
      <c r="H26" s="54">
        <f t="shared" si="1"/>
        <v>18256122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2"/>
        <v>0</v>
      </c>
      <c r="H27" s="54">
        <f t="shared" si="1"/>
        <v>18256122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2"/>
        <v>0</v>
      </c>
      <c r="H28" s="54">
        <f t="shared" si="1"/>
        <v>18256122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2"/>
        <v>0</v>
      </c>
      <c r="H29" s="54">
        <f t="shared" si="1"/>
        <v>18256122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2"/>
        <v>0</v>
      </c>
      <c r="H30" s="54">
        <f t="shared" si="1"/>
        <v>18256122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2"/>
        <v>0</v>
      </c>
      <c r="H31" s="54">
        <f t="shared" si="1"/>
        <v>18256122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2"/>
        <v>0</v>
      </c>
      <c r="H32" s="54">
        <f t="shared" si="1"/>
        <v>18256122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2"/>
        <v>0</v>
      </c>
      <c r="H33" s="54">
        <f t="shared" si="1"/>
        <v>18256122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>H33+E36+F36-G36</f>
        <v>18256122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2"/>
        <v>0</v>
      </c>
      <c r="H37" s="54">
        <f t="shared" si="1"/>
        <v>18256122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2"/>
        <v>0</v>
      </c>
      <c r="H38" s="54">
        <f t="shared" si="1"/>
        <v>18256122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2"/>
        <v>0</v>
      </c>
      <c r="H39" s="54">
        <f t="shared" si="1"/>
        <v>18256122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1"/>
        <v>18256122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2"/>
        <v>0</v>
      </c>
      <c r="H41" s="54">
        <f t="shared" si="1"/>
        <v>18256122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1"/>
        <v>18256122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1"/>
        <v>18256122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2"/>
        <v>0</v>
      </c>
      <c r="H44" s="54">
        <f t="shared" si="1"/>
        <v>18256122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1"/>
        <v>18256122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1"/>
        <v>18256122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1"/>
        <v>18256122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2"/>
        <v>0</v>
      </c>
      <c r="H48" s="54">
        <f t="shared" si="1"/>
        <v>18256122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2"/>
        <v>0</v>
      </c>
      <c r="H49" s="54">
        <f t="shared" si="1"/>
        <v>18256122</v>
      </c>
    </row>
    <row r="50" spans="1:8" ht="15.75" x14ac:dyDescent="0.25">
      <c r="A50" s="59" t="s">
        <v>84</v>
      </c>
      <c r="B50" s="9"/>
      <c r="C50" s="9"/>
      <c r="D50" s="11"/>
      <c r="E50" s="18">
        <f>SUM(E5:E49)</f>
        <v>3300000</v>
      </c>
      <c r="F50" s="18">
        <f>SUM(F5:F49)</f>
        <v>0</v>
      </c>
      <c r="G50" s="78">
        <f>SUM(G11:G49)</f>
        <v>1124000</v>
      </c>
      <c r="H50" s="78">
        <f>H4+E51-G50</f>
        <v>18256122</v>
      </c>
    </row>
    <row r="51" spans="1:8" ht="15.75" x14ac:dyDescent="0.25">
      <c r="A51" s="79" t="s">
        <v>85</v>
      </c>
      <c r="B51" s="79"/>
      <c r="C51" s="59"/>
      <c r="D51" s="24"/>
      <c r="E51" s="80">
        <f>E50+F50</f>
        <v>3300000</v>
      </c>
      <c r="F51" s="80"/>
      <c r="G51" s="78"/>
      <c r="H51" s="78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3" workbookViewId="0">
      <selection sqref="A1:K54"/>
    </sheetView>
  </sheetViews>
  <sheetFormatPr defaultRowHeight="15" x14ac:dyDescent="0.25"/>
  <cols>
    <col min="1" max="1" width="23" bestFit="1" customWidth="1"/>
    <col min="2" max="2" width="20.42578125" customWidth="1"/>
    <col min="3" max="3" width="10.57031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86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87</v>
      </c>
      <c r="B4" s="50"/>
      <c r="C4" s="50"/>
      <c r="D4" s="51"/>
      <c r="E4" s="50"/>
      <c r="F4" s="50"/>
      <c r="G4" s="50"/>
      <c r="H4" s="14">
        <v>18256122</v>
      </c>
    </row>
    <row r="5" spans="1:11" ht="15.75" x14ac:dyDescent="0.25">
      <c r="A5" s="21">
        <v>45904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18756122</v>
      </c>
    </row>
    <row r="6" spans="1:11" ht="15.75" x14ac:dyDescent="0.25">
      <c r="A6" s="21" t="s">
        <v>88</v>
      </c>
      <c r="B6" s="8" t="s">
        <v>83</v>
      </c>
      <c r="C6" s="15"/>
      <c r="D6" s="16"/>
      <c r="E6" s="17">
        <v>800000</v>
      </c>
      <c r="F6" s="17"/>
      <c r="G6" s="17"/>
      <c r="H6" s="54">
        <f>H5+E6+F6-G6</f>
        <v>19556122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19556122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19556122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19556122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19556122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19556122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1">C12*D12</f>
        <v>0</v>
      </c>
      <c r="H12" s="54">
        <f t="shared" si="0"/>
        <v>19556122</v>
      </c>
    </row>
    <row r="13" spans="1:11" ht="15.75" x14ac:dyDescent="0.25">
      <c r="A13" s="22">
        <v>45916</v>
      </c>
      <c r="B13" s="5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0"/>
        <v>18836122</v>
      </c>
    </row>
    <row r="14" spans="1:11" ht="15.75" x14ac:dyDescent="0.25">
      <c r="A14" s="22"/>
      <c r="B14" s="5" t="s">
        <v>9</v>
      </c>
      <c r="C14" s="5">
        <v>12</v>
      </c>
      <c r="D14" s="53">
        <v>16500</v>
      </c>
      <c r="E14" s="17"/>
      <c r="F14" s="17"/>
      <c r="G14" s="17">
        <f>C14*D14</f>
        <v>198000</v>
      </c>
      <c r="H14" s="54">
        <f t="shared" si="0"/>
        <v>18638122</v>
      </c>
    </row>
    <row r="15" spans="1:11" ht="15.75" x14ac:dyDescent="0.25">
      <c r="A15" s="22"/>
      <c r="B15" s="5" t="s">
        <v>12</v>
      </c>
      <c r="C15" s="5">
        <v>4</v>
      </c>
      <c r="D15" s="53">
        <v>14000</v>
      </c>
      <c r="E15" s="17"/>
      <c r="F15" s="17"/>
      <c r="G15" s="17">
        <f>C15*D15</f>
        <v>56000</v>
      </c>
      <c r="H15" s="54">
        <f t="shared" si="0"/>
        <v>18582122</v>
      </c>
    </row>
    <row r="16" spans="1:11" ht="15.75" x14ac:dyDescent="0.25">
      <c r="A16" s="22"/>
      <c r="B16" s="5" t="s">
        <v>13</v>
      </c>
      <c r="C16" s="5">
        <v>6</v>
      </c>
      <c r="D16" s="53">
        <v>14000</v>
      </c>
      <c r="E16" s="17"/>
      <c r="F16" s="17"/>
      <c r="G16" s="17">
        <f t="shared" si="1"/>
        <v>84000</v>
      </c>
      <c r="H16" s="54">
        <f t="shared" si="0"/>
        <v>18498122</v>
      </c>
      <c r="J16" s="1" t="s">
        <v>16</v>
      </c>
      <c r="K16" s="2">
        <f>SUM(G11:G24)</f>
        <v>1828000</v>
      </c>
    </row>
    <row r="17" spans="1:11" ht="15.75" x14ac:dyDescent="0.25">
      <c r="A17" s="22"/>
      <c r="B17" s="5" t="s">
        <v>21</v>
      </c>
      <c r="C17" s="5">
        <v>1</v>
      </c>
      <c r="D17" s="53">
        <v>50000</v>
      </c>
      <c r="E17" s="17"/>
      <c r="F17" s="17"/>
      <c r="G17" s="17">
        <f t="shared" si="1"/>
        <v>50000</v>
      </c>
      <c r="H17" s="54">
        <f t="shared" si="0"/>
        <v>18448122</v>
      </c>
      <c r="J17" s="1" t="s">
        <v>19</v>
      </c>
      <c r="K17" s="2">
        <f>SUM(G24:G33)</f>
        <v>1575000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18448122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18448122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18448122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1"/>
        <v>0</v>
      </c>
      <c r="H21" s="54">
        <f t="shared" si="0"/>
        <v>18448122</v>
      </c>
      <c r="J21" s="7" t="s">
        <v>14</v>
      </c>
      <c r="K21" s="56">
        <f>SUM(K16:K20)</f>
        <v>3403000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18448122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18448122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20">
        <v>120000</v>
      </c>
      <c r="E24" s="17"/>
      <c r="F24" s="17"/>
      <c r="G24" s="17">
        <f t="shared" si="1"/>
        <v>720000</v>
      </c>
      <c r="H24" s="54">
        <f t="shared" si="0"/>
        <v>17728122</v>
      </c>
    </row>
    <row r="25" spans="1:11" ht="15.75" x14ac:dyDescent="0.25">
      <c r="A25" s="21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17530122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17470122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17386122</v>
      </c>
    </row>
    <row r="28" spans="1:11" ht="15.75" x14ac:dyDescent="0.25">
      <c r="A28" s="22"/>
      <c r="B28" s="5" t="s">
        <v>15</v>
      </c>
      <c r="C28" s="5">
        <v>1</v>
      </c>
      <c r="D28" s="53">
        <v>30000</v>
      </c>
      <c r="E28" s="17"/>
      <c r="F28" s="17"/>
      <c r="G28" s="17">
        <f t="shared" si="1"/>
        <v>30000</v>
      </c>
      <c r="H28" s="54">
        <f t="shared" si="0"/>
        <v>17356122</v>
      </c>
    </row>
    <row r="29" spans="1:11" ht="15.75" x14ac:dyDescent="0.25">
      <c r="A29" s="22"/>
      <c r="B29" s="5" t="s">
        <v>27</v>
      </c>
      <c r="C29" s="5">
        <v>1</v>
      </c>
      <c r="D29" s="53">
        <v>360000</v>
      </c>
      <c r="E29" s="17"/>
      <c r="F29" s="17"/>
      <c r="G29" s="17">
        <f t="shared" si="1"/>
        <v>360000</v>
      </c>
      <c r="H29" s="54">
        <f t="shared" si="0"/>
        <v>16996122</v>
      </c>
    </row>
    <row r="30" spans="1:11" ht="15.75" x14ac:dyDescent="0.25">
      <c r="A30" s="22"/>
      <c r="B30" s="5" t="s">
        <v>74</v>
      </c>
      <c r="C30" s="5">
        <v>2</v>
      </c>
      <c r="D30" s="53">
        <v>10000</v>
      </c>
      <c r="E30" s="17"/>
      <c r="F30" s="17"/>
      <c r="G30" s="17">
        <f t="shared" si="1"/>
        <v>20000</v>
      </c>
      <c r="H30" s="54">
        <f t="shared" si="0"/>
        <v>16976122</v>
      </c>
    </row>
    <row r="31" spans="1:11" ht="15.75" x14ac:dyDescent="0.25">
      <c r="A31" s="21"/>
      <c r="B31" s="5" t="s">
        <v>75</v>
      </c>
      <c r="C31" s="5">
        <v>1</v>
      </c>
      <c r="D31" s="20">
        <v>35000</v>
      </c>
      <c r="E31" s="17"/>
      <c r="F31" s="17"/>
      <c r="G31" s="17">
        <f t="shared" si="1"/>
        <v>35000</v>
      </c>
      <c r="H31" s="54">
        <f t="shared" si="0"/>
        <v>16941122</v>
      </c>
    </row>
    <row r="32" spans="1:11" ht="15.75" x14ac:dyDescent="0.25">
      <c r="A32" s="22"/>
      <c r="B32" s="5" t="s">
        <v>60</v>
      </c>
      <c r="C32" s="5">
        <v>1</v>
      </c>
      <c r="D32" s="20">
        <v>68000</v>
      </c>
      <c r="E32" s="17"/>
      <c r="F32" s="17"/>
      <c r="G32" s="17">
        <f t="shared" si="1"/>
        <v>68000</v>
      </c>
      <c r="H32" s="54">
        <f t="shared" si="0"/>
        <v>16873122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16873122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1"/>
        <v>0</v>
      </c>
      <c r="H36" s="54">
        <f>H33+E36+F36-G36</f>
        <v>16873122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16873122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1"/>
        <v>0</v>
      </c>
      <c r="H38" s="54">
        <f t="shared" si="0"/>
        <v>16873122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1"/>
        <v>0</v>
      </c>
      <c r="H39" s="54">
        <f t="shared" si="0"/>
        <v>16873122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1"/>
        <v>0</v>
      </c>
      <c r="H40" s="54">
        <f t="shared" si="0"/>
        <v>16873122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1"/>
        <v>0</v>
      </c>
      <c r="H41" s="54">
        <f t="shared" si="0"/>
        <v>16873122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1"/>
        <v>0</v>
      </c>
      <c r="H42" s="54">
        <f t="shared" si="0"/>
        <v>16873122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1"/>
        <v>0</v>
      </c>
      <c r="H43" s="54">
        <f t="shared" si="0"/>
        <v>16873122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1"/>
        <v>0</v>
      </c>
      <c r="H44" s="54">
        <f t="shared" si="0"/>
        <v>16873122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16873122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16873122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16873122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16873122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16873122</v>
      </c>
    </row>
    <row r="50" spans="1:8" ht="15.75" x14ac:dyDescent="0.25">
      <c r="A50" s="60" t="s">
        <v>89</v>
      </c>
      <c r="B50" s="9"/>
      <c r="C50" s="9"/>
      <c r="D50" s="11"/>
      <c r="E50" s="18">
        <f>SUM(E5:E49)</f>
        <v>1300000</v>
      </c>
      <c r="F50" s="18">
        <f>SUM(F5:F49)</f>
        <v>0</v>
      </c>
      <c r="G50" s="78">
        <f>SUM(G11:G49)</f>
        <v>2683000</v>
      </c>
      <c r="H50" s="78">
        <f>H4+E51-G50</f>
        <v>16873122</v>
      </c>
    </row>
    <row r="51" spans="1:8" ht="15.75" x14ac:dyDescent="0.25">
      <c r="A51" s="79" t="s">
        <v>90</v>
      </c>
      <c r="B51" s="79"/>
      <c r="C51" s="60"/>
      <c r="D51" s="24"/>
      <c r="E51" s="80">
        <f>E50+F50</f>
        <v>1300000</v>
      </c>
      <c r="F51" s="80"/>
      <c r="G51" s="78"/>
      <c r="H51" s="78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J53" sqref="J53"/>
    </sheetView>
  </sheetViews>
  <sheetFormatPr defaultRowHeight="15" x14ac:dyDescent="0.25"/>
  <cols>
    <col min="1" max="1" width="14.42578125" customWidth="1"/>
    <col min="2" max="2" width="19" customWidth="1"/>
    <col min="4" max="4" width="10.7109375" customWidth="1"/>
    <col min="5" max="5" width="13.5703125" bestFit="1" customWidth="1"/>
    <col min="6" max="6" width="11.5703125" customWidth="1"/>
    <col min="7" max="7" width="13.42578125" customWidth="1"/>
    <col min="8" max="8" width="14.42578125" customWidth="1"/>
    <col min="11" max="11" width="12.7109375" customWidth="1"/>
  </cols>
  <sheetData>
    <row r="1" spans="1:11" ht="15.75" x14ac:dyDescent="0.25">
      <c r="A1" s="77" t="s">
        <v>91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92</v>
      </c>
      <c r="B4" s="50"/>
      <c r="C4" s="50"/>
      <c r="D4" s="51"/>
      <c r="E4" s="50"/>
      <c r="F4" s="50"/>
      <c r="G4" s="50"/>
      <c r="H4" s="14">
        <v>16873122</v>
      </c>
    </row>
    <row r="5" spans="1:11" ht="15.75" x14ac:dyDescent="0.25">
      <c r="A5" s="21">
        <v>45944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17373122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>H5+E6+F6-G6</f>
        <v>17373122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17373122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17373122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17373122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17373122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17373122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1">C12*D12</f>
        <v>0</v>
      </c>
      <c r="H12" s="54">
        <f t="shared" si="0"/>
        <v>17373122</v>
      </c>
    </row>
    <row r="13" spans="1:11" ht="15.75" x14ac:dyDescent="0.25">
      <c r="A13" s="22">
        <v>45916</v>
      </c>
      <c r="B13" s="5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0"/>
        <v>16653122</v>
      </c>
    </row>
    <row r="14" spans="1:11" ht="15.75" x14ac:dyDescent="0.25">
      <c r="A14" s="22"/>
      <c r="B14" s="5" t="s">
        <v>9</v>
      </c>
      <c r="C14" s="5">
        <v>12</v>
      </c>
      <c r="D14" s="53">
        <v>16500</v>
      </c>
      <c r="E14" s="17"/>
      <c r="F14" s="17"/>
      <c r="G14" s="17">
        <f>C14*D14</f>
        <v>198000</v>
      </c>
      <c r="H14" s="54">
        <f t="shared" si="0"/>
        <v>16455122</v>
      </c>
    </row>
    <row r="15" spans="1:11" ht="15.75" x14ac:dyDescent="0.25">
      <c r="A15" s="22"/>
      <c r="B15" s="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0"/>
        <v>16395122</v>
      </c>
    </row>
    <row r="16" spans="1:11" ht="15.75" x14ac:dyDescent="0.25">
      <c r="A16" s="22"/>
      <c r="B16" s="5" t="s">
        <v>13</v>
      </c>
      <c r="C16" s="5">
        <v>6</v>
      </c>
      <c r="D16" s="53">
        <v>20000</v>
      </c>
      <c r="E16" s="17"/>
      <c r="F16" s="17"/>
      <c r="G16" s="17">
        <f t="shared" si="1"/>
        <v>120000</v>
      </c>
      <c r="H16" s="54">
        <f t="shared" si="0"/>
        <v>16275122</v>
      </c>
      <c r="J16" s="1" t="s">
        <v>16</v>
      </c>
      <c r="K16" s="2">
        <f>SUM(G11:G17)</f>
        <v>1148000</v>
      </c>
    </row>
    <row r="17" spans="1:11" ht="15.75" x14ac:dyDescent="0.25">
      <c r="A17" s="22"/>
      <c r="B17" s="5" t="s">
        <v>21</v>
      </c>
      <c r="C17" s="5">
        <v>1</v>
      </c>
      <c r="D17" s="53">
        <v>50000</v>
      </c>
      <c r="E17" s="17"/>
      <c r="F17" s="17"/>
      <c r="G17" s="17">
        <f t="shared" si="1"/>
        <v>50000</v>
      </c>
      <c r="H17" s="54">
        <f t="shared" si="0"/>
        <v>16225122</v>
      </c>
      <c r="J17" s="1" t="s">
        <v>19</v>
      </c>
      <c r="K17" s="2">
        <f>SUM(G24:G33)</f>
        <v>1124000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16225122</v>
      </c>
      <c r="J18" s="1" t="s">
        <v>20</v>
      </c>
      <c r="K18" s="2">
        <f>SUM(G36:G44)</f>
        <v>1604000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16225122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16225122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1"/>
        <v>0</v>
      </c>
      <c r="H21" s="54">
        <f t="shared" si="0"/>
        <v>16225122</v>
      </c>
      <c r="J21" s="7" t="s">
        <v>14</v>
      </c>
      <c r="K21" s="56">
        <f>SUM(K16:K20)</f>
        <v>3876000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16225122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16225122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20">
        <v>116000</v>
      </c>
      <c r="E24" s="17"/>
      <c r="F24" s="17"/>
      <c r="G24" s="17">
        <f t="shared" si="1"/>
        <v>696000</v>
      </c>
      <c r="H24" s="54">
        <f t="shared" si="0"/>
        <v>15529122</v>
      </c>
    </row>
    <row r="25" spans="1:11" ht="15.75" x14ac:dyDescent="0.25">
      <c r="A25" s="21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15331122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15271122</v>
      </c>
    </row>
    <row r="27" spans="1:11" ht="15.75" x14ac:dyDescent="0.25">
      <c r="A27" s="22"/>
      <c r="B27" s="5" t="s">
        <v>13</v>
      </c>
      <c r="C27" s="5">
        <v>6</v>
      </c>
      <c r="D27" s="53">
        <v>20000</v>
      </c>
      <c r="E27" s="17"/>
      <c r="F27" s="17"/>
      <c r="G27" s="17">
        <f t="shared" si="1"/>
        <v>120000</v>
      </c>
      <c r="H27" s="54">
        <f t="shared" si="0"/>
        <v>15151122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15101122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15101122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1"/>
        <v>0</v>
      </c>
      <c r="H30" s="54">
        <f t="shared" si="0"/>
        <v>15101122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1"/>
        <v>0</v>
      </c>
      <c r="H31" s="54">
        <f t="shared" si="0"/>
        <v>15101122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1"/>
        <v>0</v>
      </c>
      <c r="H32" s="54">
        <f t="shared" si="0"/>
        <v>15101122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15101122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63"/>
      <c r="E35" s="17"/>
      <c r="F35" s="17"/>
      <c r="G35" s="17"/>
      <c r="H35" s="54"/>
    </row>
    <row r="36" spans="1:8" ht="15.75" x14ac:dyDescent="0.25">
      <c r="A36" s="22"/>
      <c r="B36" s="5" t="s">
        <v>68</v>
      </c>
      <c r="C36" s="5">
        <v>6</v>
      </c>
      <c r="D36" s="53">
        <v>116000</v>
      </c>
      <c r="E36" s="17"/>
      <c r="F36" s="17"/>
      <c r="G36" s="17">
        <f t="shared" si="1"/>
        <v>696000</v>
      </c>
      <c r="H36" s="54">
        <f>H33+E36+F36-G36</f>
        <v>14405122</v>
      </c>
    </row>
    <row r="37" spans="1:8" ht="15.75" x14ac:dyDescent="0.25">
      <c r="A37" s="22"/>
      <c r="B37" s="5" t="s">
        <v>9</v>
      </c>
      <c r="C37" s="5">
        <v>12</v>
      </c>
      <c r="D37" s="53">
        <v>16500</v>
      </c>
      <c r="E37" s="17"/>
      <c r="F37" s="17"/>
      <c r="G37" s="17">
        <f t="shared" si="1"/>
        <v>198000</v>
      </c>
      <c r="H37" s="54">
        <f t="shared" si="0"/>
        <v>14207122</v>
      </c>
    </row>
    <row r="38" spans="1:8" ht="15.75" x14ac:dyDescent="0.25">
      <c r="A38" s="22"/>
      <c r="B38" s="5" t="s">
        <v>13</v>
      </c>
      <c r="C38" s="5">
        <v>6</v>
      </c>
      <c r="D38" s="53">
        <v>20000</v>
      </c>
      <c r="E38" s="52"/>
      <c r="F38" s="17"/>
      <c r="G38" s="17">
        <f t="shared" si="1"/>
        <v>120000</v>
      </c>
      <c r="H38" s="54">
        <f t="shared" si="0"/>
        <v>14087122</v>
      </c>
    </row>
    <row r="39" spans="1:8" ht="15.75" x14ac:dyDescent="0.25">
      <c r="A39" s="21"/>
      <c r="B39" s="5" t="s">
        <v>12</v>
      </c>
      <c r="C39" s="5">
        <v>4</v>
      </c>
      <c r="D39" s="53">
        <v>15000</v>
      </c>
      <c r="E39" s="17"/>
      <c r="F39" s="17"/>
      <c r="G39" s="17">
        <f t="shared" si="1"/>
        <v>60000</v>
      </c>
      <c r="H39" s="54">
        <f t="shared" si="0"/>
        <v>14027122</v>
      </c>
    </row>
    <row r="40" spans="1:8" ht="15.75" x14ac:dyDescent="0.25">
      <c r="A40" s="22"/>
      <c r="B40" s="5" t="s">
        <v>21</v>
      </c>
      <c r="C40" s="5">
        <v>1</v>
      </c>
      <c r="D40" s="53">
        <v>50000</v>
      </c>
      <c r="E40" s="17"/>
      <c r="F40" s="17"/>
      <c r="G40" s="17">
        <f t="shared" si="1"/>
        <v>50000</v>
      </c>
      <c r="H40" s="54">
        <f t="shared" si="0"/>
        <v>13977122</v>
      </c>
    </row>
    <row r="41" spans="1:8" ht="15.75" x14ac:dyDescent="0.25">
      <c r="A41" s="22"/>
      <c r="B41" s="5" t="s">
        <v>95</v>
      </c>
      <c r="C41" s="5">
        <v>1</v>
      </c>
      <c r="D41" s="53">
        <v>360000</v>
      </c>
      <c r="E41" s="17"/>
      <c r="F41" s="17"/>
      <c r="G41" s="17">
        <f t="shared" si="1"/>
        <v>360000</v>
      </c>
      <c r="H41" s="54">
        <f t="shared" si="0"/>
        <v>13617122</v>
      </c>
    </row>
    <row r="42" spans="1:8" ht="15.75" x14ac:dyDescent="0.25">
      <c r="A42" s="22"/>
      <c r="B42" s="5" t="s">
        <v>75</v>
      </c>
      <c r="C42" s="5">
        <v>1</v>
      </c>
      <c r="D42" s="53">
        <v>20000</v>
      </c>
      <c r="E42" s="17"/>
      <c r="F42" s="17"/>
      <c r="G42" s="17">
        <f t="shared" si="1"/>
        <v>20000</v>
      </c>
      <c r="H42" s="54">
        <f t="shared" si="0"/>
        <v>13597122</v>
      </c>
    </row>
    <row r="43" spans="1:8" ht="15.75" x14ac:dyDescent="0.25">
      <c r="A43" s="22"/>
      <c r="B43" s="5" t="s">
        <v>60</v>
      </c>
      <c r="C43" s="5">
        <v>1</v>
      </c>
      <c r="D43" s="53">
        <v>65000</v>
      </c>
      <c r="E43" s="17"/>
      <c r="F43" s="17"/>
      <c r="G43" s="17">
        <f t="shared" si="1"/>
        <v>65000</v>
      </c>
      <c r="H43" s="54">
        <f t="shared" si="0"/>
        <v>13532122</v>
      </c>
    </row>
    <row r="44" spans="1:8" ht="15.75" x14ac:dyDescent="0.25">
      <c r="A44" s="22"/>
      <c r="B44" s="5" t="s">
        <v>96</v>
      </c>
      <c r="C44" s="5">
        <v>1</v>
      </c>
      <c r="D44" s="53">
        <v>35000</v>
      </c>
      <c r="E44" s="17"/>
      <c r="F44" s="17"/>
      <c r="G44" s="17">
        <f t="shared" si="1"/>
        <v>35000</v>
      </c>
      <c r="H44" s="54">
        <f t="shared" si="0"/>
        <v>13497122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13497122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13497122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13497122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13497122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13497122</v>
      </c>
    </row>
    <row r="50" spans="1:8" ht="15.75" x14ac:dyDescent="0.25">
      <c r="A50" s="61" t="s">
        <v>93</v>
      </c>
      <c r="B50" s="9"/>
      <c r="C50" s="9"/>
      <c r="D50" s="11"/>
      <c r="E50" s="18">
        <f>SUM(E5:E49)</f>
        <v>500000</v>
      </c>
      <c r="F50" s="18">
        <f>SUM(F5:F49)</f>
        <v>0</v>
      </c>
      <c r="G50" s="78">
        <f>SUM(G11:G49)</f>
        <v>3876000</v>
      </c>
      <c r="H50" s="78">
        <f>H4+E51-G50</f>
        <v>13497122</v>
      </c>
    </row>
    <row r="51" spans="1:8" ht="15.75" x14ac:dyDescent="0.25">
      <c r="A51" s="79" t="s">
        <v>94</v>
      </c>
      <c r="B51" s="79"/>
      <c r="C51" s="61"/>
      <c r="D51" s="24"/>
      <c r="E51" s="80">
        <f>E50+F50</f>
        <v>500000</v>
      </c>
      <c r="F51" s="80"/>
      <c r="G51" s="78"/>
      <c r="H51" s="78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1" workbookViewId="0">
      <selection activeCell="H52" sqref="H52"/>
    </sheetView>
  </sheetViews>
  <sheetFormatPr defaultRowHeight="15" x14ac:dyDescent="0.25"/>
  <cols>
    <col min="1" max="1" width="23" bestFit="1" customWidth="1"/>
    <col min="2" max="2" width="22.7109375" customWidth="1"/>
    <col min="4" max="4" width="9.5703125" bestFit="1" customWidth="1"/>
    <col min="5" max="5" width="11.42578125" bestFit="1" customWidth="1"/>
    <col min="6" max="6" width="14.570312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7" t="s">
        <v>97</v>
      </c>
      <c r="B1" s="77"/>
      <c r="C1" s="77"/>
      <c r="D1" s="77"/>
      <c r="E1" s="77"/>
      <c r="F1" s="77"/>
      <c r="G1" s="77"/>
      <c r="H1" s="77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98</v>
      </c>
      <c r="B4" s="50"/>
      <c r="C4" s="50"/>
      <c r="D4" s="51"/>
      <c r="E4" s="50"/>
      <c r="F4" s="50"/>
      <c r="G4" s="50"/>
      <c r="H4" s="14">
        <v>13497122</v>
      </c>
    </row>
    <row r="5" spans="1:11" ht="15.75" x14ac:dyDescent="0.25">
      <c r="A5" s="21">
        <v>45975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13997122</v>
      </c>
    </row>
    <row r="6" spans="1:11" ht="15.75" x14ac:dyDescent="0.25">
      <c r="A6" s="21">
        <v>45965</v>
      </c>
      <c r="B6" s="8" t="s">
        <v>101</v>
      </c>
      <c r="C6" s="15"/>
      <c r="D6" s="16"/>
      <c r="E6" s="17"/>
      <c r="F6" s="17">
        <v>2000000</v>
      </c>
      <c r="G6" s="17"/>
      <c r="H6" s="54">
        <f>H5+E6+F6-G6</f>
        <v>15997122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15997122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15997122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15997122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15997122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15997122</v>
      </c>
    </row>
    <row r="12" spans="1:11" ht="15.75" x14ac:dyDescent="0.25">
      <c r="A12" s="21" t="s">
        <v>23</v>
      </c>
      <c r="B12" s="5" t="s">
        <v>11</v>
      </c>
      <c r="C12" s="5">
        <v>6</v>
      </c>
      <c r="D12" s="81">
        <v>116000</v>
      </c>
      <c r="E12" s="17"/>
      <c r="F12" s="17"/>
      <c r="G12" s="17">
        <f t="shared" ref="G12:G49" si="1">C12*D12</f>
        <v>696000</v>
      </c>
      <c r="H12" s="54">
        <f t="shared" si="0"/>
        <v>15301122</v>
      </c>
    </row>
    <row r="13" spans="1:11" ht="15.75" x14ac:dyDescent="0.25">
      <c r="A13" s="22">
        <v>45970</v>
      </c>
      <c r="B13" s="5" t="s">
        <v>9</v>
      </c>
      <c r="C13" s="5">
        <v>12</v>
      </c>
      <c r="D13" s="81">
        <v>16500</v>
      </c>
      <c r="E13" s="17"/>
      <c r="F13" s="17"/>
      <c r="G13" s="17">
        <f>C13*D13</f>
        <v>198000</v>
      </c>
      <c r="H13" s="54">
        <f t="shared" si="0"/>
        <v>15103122</v>
      </c>
    </row>
    <row r="14" spans="1:11" ht="15.75" x14ac:dyDescent="0.25">
      <c r="A14" s="22"/>
      <c r="B14" s="5" t="s">
        <v>12</v>
      </c>
      <c r="C14" s="5">
        <v>3</v>
      </c>
      <c r="D14" s="81">
        <v>23000</v>
      </c>
      <c r="E14" s="17"/>
      <c r="F14" s="17"/>
      <c r="G14" s="17">
        <f>C14*D14</f>
        <v>69000</v>
      </c>
      <c r="H14" s="54">
        <f t="shared" si="0"/>
        <v>15034122</v>
      </c>
    </row>
    <row r="15" spans="1:11" ht="15.75" x14ac:dyDescent="0.25">
      <c r="A15" s="22"/>
      <c r="B15" s="5" t="s">
        <v>13</v>
      </c>
      <c r="C15" s="5">
        <v>6</v>
      </c>
      <c r="D15" s="81">
        <v>23000</v>
      </c>
      <c r="E15" s="17"/>
      <c r="F15" s="17"/>
      <c r="G15" s="17">
        <f>C15*D15</f>
        <v>138000</v>
      </c>
      <c r="H15" s="54">
        <f t="shared" si="0"/>
        <v>14896122</v>
      </c>
    </row>
    <row r="16" spans="1:11" ht="15.75" x14ac:dyDescent="0.25">
      <c r="A16" s="22"/>
      <c r="B16" s="5" t="s">
        <v>21</v>
      </c>
      <c r="C16" s="5">
        <v>1</v>
      </c>
      <c r="D16" s="81">
        <v>50000</v>
      </c>
      <c r="E16" s="17"/>
      <c r="F16" s="17"/>
      <c r="G16" s="17">
        <f t="shared" si="1"/>
        <v>50000</v>
      </c>
      <c r="H16" s="54">
        <f t="shared" si="0"/>
        <v>14846122</v>
      </c>
      <c r="J16" s="1" t="s">
        <v>16</v>
      </c>
      <c r="K16" s="2">
        <f>SUM(G11:G22)</f>
        <v>1766000</v>
      </c>
    </row>
    <row r="17" spans="1:11" ht="15.75" x14ac:dyDescent="0.25">
      <c r="A17" s="22"/>
      <c r="B17" s="5" t="s">
        <v>95</v>
      </c>
      <c r="C17" s="5">
        <v>1</v>
      </c>
      <c r="D17" s="81">
        <v>360000</v>
      </c>
      <c r="E17" s="17"/>
      <c r="F17" s="17"/>
      <c r="G17" s="17">
        <f t="shared" si="1"/>
        <v>360000</v>
      </c>
      <c r="H17" s="54">
        <f t="shared" si="0"/>
        <v>14486122</v>
      </c>
      <c r="J17" s="1" t="s">
        <v>19</v>
      </c>
      <c r="K17" s="2">
        <f>SUM(G24:G33)</f>
        <v>1291000</v>
      </c>
    </row>
    <row r="18" spans="1:11" ht="15.75" x14ac:dyDescent="0.25">
      <c r="A18" s="22"/>
      <c r="B18" s="5" t="s">
        <v>60</v>
      </c>
      <c r="C18" s="5">
        <v>1</v>
      </c>
      <c r="D18" s="81">
        <v>65000</v>
      </c>
      <c r="E18" s="17"/>
      <c r="F18" s="17"/>
      <c r="G18" s="17">
        <f t="shared" si="1"/>
        <v>65000</v>
      </c>
      <c r="H18" s="54">
        <f t="shared" si="0"/>
        <v>14421122</v>
      </c>
      <c r="J18" s="1" t="s">
        <v>20</v>
      </c>
      <c r="K18" s="2">
        <f>SUM(G36:G44)</f>
        <v>1327000</v>
      </c>
    </row>
    <row r="19" spans="1:11" ht="15.75" x14ac:dyDescent="0.25">
      <c r="A19" s="22"/>
      <c r="B19" s="5" t="s">
        <v>74</v>
      </c>
      <c r="C19" s="5">
        <v>1</v>
      </c>
      <c r="D19" s="81">
        <v>20000</v>
      </c>
      <c r="E19" s="17"/>
      <c r="F19" s="17"/>
      <c r="G19" s="17">
        <f t="shared" si="1"/>
        <v>20000</v>
      </c>
      <c r="H19" s="54">
        <f t="shared" si="0"/>
        <v>14401122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 t="s">
        <v>75</v>
      </c>
      <c r="C20" s="5">
        <v>1</v>
      </c>
      <c r="D20" s="81">
        <v>20000</v>
      </c>
      <c r="E20" s="17"/>
      <c r="F20" s="17"/>
      <c r="G20" s="17">
        <f t="shared" si="1"/>
        <v>20000</v>
      </c>
      <c r="H20" s="54">
        <f t="shared" si="0"/>
        <v>14381122</v>
      </c>
      <c r="J20" s="1" t="s">
        <v>26</v>
      </c>
      <c r="K20" s="2"/>
    </row>
    <row r="21" spans="1:11" ht="15.75" x14ac:dyDescent="0.25">
      <c r="A21" s="22"/>
      <c r="B21" s="5" t="s">
        <v>50</v>
      </c>
      <c r="C21" s="5">
        <v>1</v>
      </c>
      <c r="D21" s="81">
        <v>10000</v>
      </c>
      <c r="E21" s="17"/>
      <c r="F21" s="17"/>
      <c r="G21" s="17">
        <f t="shared" si="1"/>
        <v>10000</v>
      </c>
      <c r="H21" s="54">
        <f t="shared" si="0"/>
        <v>14371122</v>
      </c>
      <c r="J21" s="7" t="s">
        <v>14</v>
      </c>
      <c r="K21" s="56">
        <f>SUM(K16:K20)</f>
        <v>4384000</v>
      </c>
    </row>
    <row r="22" spans="1:11" ht="15.75" x14ac:dyDescent="0.25">
      <c r="A22" s="22"/>
      <c r="B22" s="5" t="s">
        <v>102</v>
      </c>
      <c r="C22" s="5">
        <v>200</v>
      </c>
      <c r="D22" s="81">
        <v>700</v>
      </c>
      <c r="E22" s="17"/>
      <c r="F22" s="17"/>
      <c r="G22" s="17">
        <f t="shared" si="1"/>
        <v>140000</v>
      </c>
      <c r="H22" s="54">
        <f t="shared" si="0"/>
        <v>14231122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14231122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53">
        <v>116000</v>
      </c>
      <c r="E24" s="17"/>
      <c r="F24" s="17"/>
      <c r="G24" s="17">
        <f t="shared" si="1"/>
        <v>696000</v>
      </c>
      <c r="H24" s="54">
        <f t="shared" si="0"/>
        <v>13535122</v>
      </c>
    </row>
    <row r="25" spans="1:11" ht="15.75" x14ac:dyDescent="0.25">
      <c r="A25" s="21">
        <v>45984</v>
      </c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13337122</v>
      </c>
    </row>
    <row r="26" spans="1:11" ht="15.75" x14ac:dyDescent="0.25">
      <c r="A26" s="22"/>
      <c r="B26" s="5" t="s">
        <v>12</v>
      </c>
      <c r="C26" s="5">
        <v>3</v>
      </c>
      <c r="D26" s="53">
        <v>23000</v>
      </c>
      <c r="E26" s="17"/>
      <c r="F26" s="17"/>
      <c r="G26" s="17">
        <f t="shared" si="1"/>
        <v>69000</v>
      </c>
      <c r="H26" s="54">
        <f t="shared" si="0"/>
        <v>13268122</v>
      </c>
    </row>
    <row r="27" spans="1:11" ht="15.75" x14ac:dyDescent="0.25">
      <c r="A27" s="22"/>
      <c r="B27" s="5" t="s">
        <v>13</v>
      </c>
      <c r="C27" s="5">
        <v>6</v>
      </c>
      <c r="D27" s="53">
        <v>23000</v>
      </c>
      <c r="E27" s="17"/>
      <c r="F27" s="17"/>
      <c r="G27" s="17">
        <f t="shared" si="1"/>
        <v>138000</v>
      </c>
      <c r="H27" s="54">
        <f t="shared" si="0"/>
        <v>13130122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13080122</v>
      </c>
    </row>
    <row r="29" spans="1:11" ht="15.75" x14ac:dyDescent="0.25">
      <c r="A29" s="22"/>
      <c r="B29" s="5" t="s">
        <v>102</v>
      </c>
      <c r="C29" s="5">
        <v>200</v>
      </c>
      <c r="D29" s="53">
        <v>700</v>
      </c>
      <c r="E29" s="17"/>
      <c r="F29" s="17"/>
      <c r="G29" s="17">
        <f t="shared" si="1"/>
        <v>140000</v>
      </c>
      <c r="H29" s="54">
        <f t="shared" si="0"/>
        <v>12940122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1"/>
        <v>0</v>
      </c>
      <c r="H30" s="54">
        <f t="shared" si="0"/>
        <v>12940122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1"/>
        <v>0</v>
      </c>
      <c r="H31" s="54">
        <f t="shared" si="0"/>
        <v>12940122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1"/>
        <v>0</v>
      </c>
      <c r="H32" s="54">
        <f t="shared" si="0"/>
        <v>12940122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12940122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63"/>
      <c r="E35" s="17"/>
      <c r="F35" s="17"/>
      <c r="G35" s="17"/>
      <c r="H35" s="54"/>
    </row>
    <row r="36" spans="1:8" ht="15.75" x14ac:dyDescent="0.25">
      <c r="A36" s="22" t="s">
        <v>52</v>
      </c>
      <c r="B36" s="5" t="s">
        <v>68</v>
      </c>
      <c r="C36" s="5">
        <v>6</v>
      </c>
      <c r="D36" s="53">
        <v>116000</v>
      </c>
      <c r="E36" s="17"/>
      <c r="F36" s="17"/>
      <c r="G36" s="17">
        <f t="shared" si="1"/>
        <v>696000</v>
      </c>
      <c r="H36" s="54">
        <f>H33+E36+F36-G36</f>
        <v>12244122</v>
      </c>
    </row>
    <row r="37" spans="1:8" ht="15.75" x14ac:dyDescent="0.25">
      <c r="A37" s="22">
        <v>45991</v>
      </c>
      <c r="B37" s="5" t="s">
        <v>9</v>
      </c>
      <c r="C37" s="5">
        <v>12</v>
      </c>
      <c r="D37" s="53">
        <v>16500</v>
      </c>
      <c r="E37" s="17"/>
      <c r="F37" s="17"/>
      <c r="G37" s="17">
        <f t="shared" si="1"/>
        <v>198000</v>
      </c>
      <c r="H37" s="54">
        <f t="shared" si="0"/>
        <v>12046122</v>
      </c>
    </row>
    <row r="38" spans="1:8" ht="15.75" x14ac:dyDescent="0.25">
      <c r="A38" s="22"/>
      <c r="B38" s="5" t="s">
        <v>13</v>
      </c>
      <c r="C38" s="5">
        <v>6</v>
      </c>
      <c r="D38" s="53">
        <v>27000</v>
      </c>
      <c r="E38" s="52"/>
      <c r="F38" s="17"/>
      <c r="G38" s="17">
        <f t="shared" si="1"/>
        <v>162000</v>
      </c>
      <c r="H38" s="54">
        <f t="shared" si="0"/>
        <v>11884122</v>
      </c>
    </row>
    <row r="39" spans="1:8" ht="15.75" x14ac:dyDescent="0.25">
      <c r="A39" s="21"/>
      <c r="B39" s="5" t="s">
        <v>12</v>
      </c>
      <c r="C39" s="5">
        <v>3</v>
      </c>
      <c r="D39" s="53">
        <v>27000</v>
      </c>
      <c r="E39" s="17"/>
      <c r="F39" s="17"/>
      <c r="G39" s="17">
        <f t="shared" si="1"/>
        <v>81000</v>
      </c>
      <c r="H39" s="54">
        <f t="shared" si="0"/>
        <v>11803122</v>
      </c>
    </row>
    <row r="40" spans="1:8" ht="15.75" x14ac:dyDescent="0.25">
      <c r="A40" s="22"/>
      <c r="B40" s="5" t="s">
        <v>21</v>
      </c>
      <c r="C40" s="5">
        <v>1</v>
      </c>
      <c r="D40" s="53">
        <v>50000</v>
      </c>
      <c r="E40" s="17"/>
      <c r="F40" s="17"/>
      <c r="G40" s="17">
        <f t="shared" si="1"/>
        <v>50000</v>
      </c>
      <c r="H40" s="54">
        <f t="shared" si="0"/>
        <v>11753122</v>
      </c>
    </row>
    <row r="41" spans="1:8" ht="15.75" x14ac:dyDescent="0.25">
      <c r="A41" s="22"/>
      <c r="B41" s="5" t="s">
        <v>102</v>
      </c>
      <c r="C41" s="5">
        <v>200</v>
      </c>
      <c r="D41" s="53">
        <v>700</v>
      </c>
      <c r="E41" s="17"/>
      <c r="F41" s="17"/>
      <c r="G41" s="17">
        <f t="shared" si="1"/>
        <v>140000</v>
      </c>
      <c r="H41" s="54">
        <f t="shared" si="0"/>
        <v>11613122</v>
      </c>
    </row>
    <row r="42" spans="1:8" ht="15.75" x14ac:dyDescent="0.25">
      <c r="A42" s="22"/>
      <c r="B42" s="5"/>
      <c r="C42" s="5"/>
      <c r="D42" s="53"/>
      <c r="E42" s="17"/>
      <c r="F42" s="17"/>
      <c r="G42" s="17">
        <f t="shared" si="1"/>
        <v>0</v>
      </c>
      <c r="H42" s="54">
        <f t="shared" si="0"/>
        <v>11613122</v>
      </c>
    </row>
    <row r="43" spans="1:8" ht="15.75" x14ac:dyDescent="0.25">
      <c r="A43" s="22"/>
      <c r="B43" s="5"/>
      <c r="C43" s="5"/>
      <c r="D43" s="53"/>
      <c r="E43" s="17"/>
      <c r="F43" s="17"/>
      <c r="G43" s="17">
        <f t="shared" si="1"/>
        <v>0</v>
      </c>
      <c r="H43" s="54">
        <f t="shared" si="0"/>
        <v>11613122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1"/>
        <v>0</v>
      </c>
      <c r="H44" s="54">
        <f t="shared" si="0"/>
        <v>11613122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11613122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11613122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11613122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11613122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11613122</v>
      </c>
    </row>
    <row r="50" spans="1:8" ht="15.75" x14ac:dyDescent="0.25">
      <c r="A50" s="62" t="s">
        <v>99</v>
      </c>
      <c r="B50" s="9"/>
      <c r="C50" s="9"/>
      <c r="D50" s="11"/>
      <c r="E50" s="18">
        <f>SUM(E5:E49)</f>
        <v>500000</v>
      </c>
      <c r="F50" s="18">
        <f>SUM(F5:F49)</f>
        <v>2000000</v>
      </c>
      <c r="G50" s="78">
        <f>SUM(G11:G49)</f>
        <v>4384000</v>
      </c>
      <c r="H50" s="78">
        <f>H4+E51-G50</f>
        <v>11613122</v>
      </c>
    </row>
    <row r="51" spans="1:8" ht="15.75" x14ac:dyDescent="0.25">
      <c r="A51" s="79" t="s">
        <v>100</v>
      </c>
      <c r="B51" s="79"/>
      <c r="C51" s="62"/>
      <c r="D51" s="24"/>
      <c r="E51" s="80">
        <f>E50+F50</f>
        <v>2500000</v>
      </c>
      <c r="F51" s="80"/>
      <c r="G51" s="78"/>
      <c r="H51" s="78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2025-12-08T16:04:18Z</dcterms:modified>
</cp:coreProperties>
</file>