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hi360web-my.sharepoint.com/personal/pmai_fhi360_org/Documents/Desktop/"/>
    </mc:Choice>
  </mc:AlternateContent>
  <xr:revisionPtr revIDLastSave="33" documentId="8_{5ED9BF93-E141-4105-AE66-9D25FA8B4B4F}" xr6:coauthVersionLast="47" xr6:coauthVersionMax="47" xr10:uidLastSave="{1BD2A40F-822B-4F62-8845-BCA7655437BF}"/>
  <bookViews>
    <workbookView xWindow="-110" yWindow="-110" windowWidth="19420" windowHeight="11500" activeTab="1" xr2:uid="{A1E9C7EC-F85C-4125-BD19-1ECF0BA78044}"/>
  </bookViews>
  <sheets>
    <sheet name="Ngân sách" sheetId="4" r:id="rId1"/>
    <sheet name="ủng hộ PY GL QN" sheetId="5" r:id="rId2"/>
    <sheet name="Khánh Hòa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7" i="5" l="1"/>
  <c r="L39" i="4"/>
  <c r="L40" i="4" s="1"/>
  <c r="L32" i="4"/>
  <c r="E88" i="6"/>
  <c r="J37" i="4" l="1"/>
  <c r="L37" i="4" s="1"/>
  <c r="L36" i="4" s="1"/>
  <c r="L35" i="4"/>
  <c r="L34" i="4" s="1"/>
  <c r="L28" i="4"/>
  <c r="L27" i="4" s="1"/>
  <c r="L26" i="4"/>
  <c r="L25" i="4" s="1"/>
  <c r="L24" i="4" l="1"/>
  <c r="L23" i="4" s="1"/>
  <c r="L22" i="4"/>
  <c r="L31" i="4"/>
  <c r="L30" i="4" s="1"/>
  <c r="L21" i="4" l="1"/>
  <c r="J30" i="4"/>
  <c r="L20" i="4" l="1"/>
  <c r="L19" i="4"/>
  <c r="L8" i="4"/>
  <c r="L10" i="4"/>
  <c r="L18" i="4" l="1"/>
  <c r="L9" i="4"/>
  <c r="J6" i="4" l="1"/>
  <c r="L6" i="4" l="1"/>
  <c r="L5" i="4" l="1"/>
  <c r="L38" i="4" s="1"/>
  <c r="L41" i="4" s="1"/>
  <c r="L7" i="4"/>
</calcChain>
</file>

<file path=xl/sharedStrings.xml><?xml version="1.0" encoding="utf-8"?>
<sst xmlns="http://schemas.openxmlformats.org/spreadsheetml/2006/main" count="338" uniqueCount="275">
  <si>
    <t>Hạng mục</t>
  </si>
  <si>
    <t>Thành tiền</t>
  </si>
  <si>
    <t>SL học sinh</t>
  </si>
  <si>
    <t>Tổng cộng</t>
  </si>
  <si>
    <t>Mỗi em</t>
  </si>
  <si>
    <t>Tổng Số lượng</t>
  </si>
  <si>
    <t>Đơn giá
(dự kiến)</t>
  </si>
  <si>
    <t>STT</t>
  </si>
  <si>
    <t>Danh sách trường</t>
  </si>
  <si>
    <t>Số lượng học sinh</t>
  </si>
  <si>
    <t>Ghi chú</t>
  </si>
  <si>
    <t>Vở (mỗi em 5 quyển vở)</t>
  </si>
  <si>
    <t>Máy tính cầm tay</t>
  </si>
  <si>
    <t>Bút gel Thiên Long (mỗi em 2 cây)</t>
  </si>
  <si>
    <t>Bút máy</t>
  </si>
  <si>
    <t>Gôm 20 hộp</t>
  </si>
  <si>
    <t>Áo khoác ấm</t>
  </si>
  <si>
    <t>Xe đạp cho các bé khó khăn</t>
  </si>
  <si>
    <t>Trường Tiểu Học Sơn Hà - xã Sơn Hòa, T. Dak Lak</t>
  </si>
  <si>
    <t>Trường THCS Trần Phú - Xã Hòa Kiến, T. Đak Lak</t>
  </si>
  <si>
    <t>Trường Tiểu học Nguyễn Viết Xuân, P. Bình Kiến, T. Dak Lak</t>
  </si>
  <si>
    <t>* Khối 1: 4 lớp; 104 học sinh/ 45 nữ. * Khối 2: 3 lớp; 94 học sinh/ 38 nữ. * Khối 3: 4 lớp; 98 học sinh/ 48 nữ. * Khối 4: 4 lớp; 106 học sinh/ 46 nữ. * Khối 5: 4 lớp; 117 học sinh/ 53 nữ.</t>
  </si>
  <si>
    <t>Lớp 1</t>
  </si>
  <si>
    <t>Nữ</t>
  </si>
  <si>
    <t>Nam</t>
  </si>
  <si>
    <t>Lớp 2</t>
  </si>
  <si>
    <t>Lớp 3</t>
  </si>
  <si>
    <t>Lớp 4</t>
  </si>
  <si>
    <t>Lớp 5</t>
  </si>
  <si>
    <t>Lớp 6</t>
  </si>
  <si>
    <t>Lớp 7</t>
  </si>
  <si>
    <t>Lớp 8</t>
  </si>
  <si>
    <t>Lớp 9</t>
  </si>
  <si>
    <t>Tiểu học NVX</t>
  </si>
  <si>
    <t>THCS Trần Phú</t>
  </si>
  <si>
    <t>Bút bi thiên long TL27</t>
  </si>
  <si>
    <t>đang thực hiện</t>
  </si>
  <si>
    <t xml:space="preserve">Điểm trường THCS Quang Trung </t>
  </si>
  <si>
    <t>Máy in canoon đen trắng</t>
  </si>
  <si>
    <t>3 Điểm trường THCS Trần Phú, TH Nguyễn Viết Xuân, TH Sơn Hà</t>
  </si>
  <si>
    <t>A</t>
  </si>
  <si>
    <t>B</t>
  </si>
  <si>
    <t>Mền nỉ mỏng 1.6m x 2m</t>
  </si>
  <si>
    <t>Điểm trường TH Nhơn Phú (Gia Lai)</t>
  </si>
  <si>
    <t>C</t>
  </si>
  <si>
    <t>Đã trao</t>
  </si>
  <si>
    <t xml:space="preserve">Điểm trường THCS Nguyễn Chí Thanh </t>
  </si>
  <si>
    <t>Trường Nguyễn Công Trứ - Phú Yên</t>
  </si>
  <si>
    <t>D</t>
  </si>
  <si>
    <t>Nồi cơm điện hỗ trợ cô giáo</t>
  </si>
  <si>
    <t>E</t>
  </si>
  <si>
    <t>bộ máy vi tính để bàn</t>
  </si>
  <si>
    <t>Trường tiểu học Hòa Trị - Tuy Hòa</t>
  </si>
  <si>
    <t>Trường tiểu học Hòa Mỹ - Phú Yên</t>
  </si>
  <si>
    <t>Mền nỉ mỏng 1.1m x 2m</t>
  </si>
  <si>
    <t>F</t>
  </si>
  <si>
    <t>tặng</t>
  </si>
  <si>
    <t xml:space="preserve">Chi phí in banner </t>
  </si>
  <si>
    <t>đã chi</t>
  </si>
  <si>
    <t>I</t>
  </si>
  <si>
    <t>II</t>
  </si>
  <si>
    <t>GIA LAI (BÌNH ĐỊNH CŨ)</t>
  </si>
  <si>
    <t>ĐÀ NẴNG (QUẢNG NAM CŨ)</t>
  </si>
  <si>
    <t>III</t>
  </si>
  <si>
    <t>Lúa giống</t>
  </si>
  <si>
    <t>DỰ TOÁN CHƯƠNG TRÌNH HỖ TRỢ MIỀN TRUNG SAU LŨ</t>
  </si>
  <si>
    <t>NT</t>
  </si>
  <si>
    <t>TÊN/ NICK</t>
  </si>
  <si>
    <t>SỐ TIỀN</t>
  </si>
  <si>
    <t>Nong Thi Ngoc Huyen</t>
  </si>
  <si>
    <t>Dao Mai Phuong</t>
  </si>
  <si>
    <t>Kimbang</t>
  </si>
  <si>
    <t>Anh Hieu</t>
  </si>
  <si>
    <t>Co Thai Hue Dinh</t>
  </si>
  <si>
    <t>Ba La Tu Muoi</t>
  </si>
  <si>
    <t>Michele_du va gia dinh</t>
  </si>
  <si>
    <t>Yen Ta</t>
  </si>
  <si>
    <t>Doan The Phuong</t>
  </si>
  <si>
    <t>Le Xuan Dai</t>
  </si>
  <si>
    <t>Tran Ngoc Phuong</t>
  </si>
  <si>
    <t>Nguyen Ngoc Thao</t>
  </si>
  <si>
    <t>Pham Minh Huong</t>
  </si>
  <si>
    <t>Pham Thi Linh Duong</t>
  </si>
  <si>
    <t>MTQ An Danh</t>
  </si>
  <si>
    <t>MTQ An Danh Ma GD ACPS/mX852293</t>
  </si>
  <si>
    <t>Kim Duc Toan</t>
  </si>
  <si>
    <t>Tran Thi Thuy Duong</t>
  </si>
  <si>
    <t>Pham Hoang Quynh Tram</t>
  </si>
  <si>
    <t>Pham Ty Huy</t>
  </si>
  <si>
    <t>Pham Quynh Nhu</t>
  </si>
  <si>
    <t xml:space="preserve">Dang Duc Hanh </t>
  </si>
  <si>
    <t>Nam An</t>
  </si>
  <si>
    <t>Bui Phi Nga</t>
  </si>
  <si>
    <t>Phung Anh Nguyet</t>
  </si>
  <si>
    <t>QT</t>
  </si>
  <si>
    <t>Em Hung Rau</t>
  </si>
  <si>
    <t>Phuong Huong</t>
  </si>
  <si>
    <t>Do Kim Loan</t>
  </si>
  <si>
    <t>Pham Thi Van Anh</t>
  </si>
  <si>
    <t>Pham Bich Loan</t>
  </si>
  <si>
    <t>LT Capital Partners</t>
  </si>
  <si>
    <t>Le Nhat Minh</t>
  </si>
  <si>
    <t>GD Co Chanh Dat</t>
  </si>
  <si>
    <t>Mai Kim Trang</t>
  </si>
  <si>
    <t>Dao Thu Ha</t>
  </si>
  <si>
    <t>Nguyen Thi Hai Binh</t>
  </si>
  <si>
    <t>Tran Thi Thanh Ha</t>
  </si>
  <si>
    <t>Gd Be Cat</t>
  </si>
  <si>
    <t>Vu Cam Van</t>
  </si>
  <si>
    <t>Ngo Thi Ngoc Anh</t>
  </si>
  <si>
    <t>Phan Thi Hoang Yen</t>
  </si>
  <si>
    <t>Dang Thi Kieu Chau</t>
  </si>
  <si>
    <t>Chi em truong mam non Phu Binh</t>
  </si>
  <si>
    <t>Trinh Thi Minh Nhat</t>
  </si>
  <si>
    <t>Trinh Thanh Loan</t>
  </si>
  <si>
    <t>HTCONS RUACONXD07</t>
  </si>
  <si>
    <t>Kim Oanh</t>
  </si>
  <si>
    <t>Quyen Hoang USAID</t>
  </si>
  <si>
    <t>Xuan Minh</t>
  </si>
  <si>
    <t>Nguyen Thi Xuan</t>
  </si>
  <si>
    <t>Co Chau Quan</t>
  </si>
  <si>
    <t>Van Thi Kieu Trinh</t>
  </si>
  <si>
    <t>Nguyen Thi Thu Phuong</t>
  </si>
  <si>
    <t>Dinh Thi Thu Huong</t>
  </si>
  <si>
    <t>Tran Le Nguyen</t>
  </si>
  <si>
    <t>Gd Minh Phuong va Trieu Huong</t>
  </si>
  <si>
    <t>Pham Thanh Ha</t>
  </si>
  <si>
    <t>Duyen Tuong</t>
  </si>
  <si>
    <t>Ban Tuan Dae va ban Duyen</t>
  </si>
  <si>
    <t>Nguyen Thi Tuyet Mai</t>
  </si>
  <si>
    <t>To Thanh Thuy</t>
  </si>
  <si>
    <t>Nguyen Ngoc Hieu</t>
  </si>
  <si>
    <t>Chi Thanh Thuy</t>
  </si>
  <si>
    <t>Tran Hoang Khang Chi HS THPT Phan Dinh Phung</t>
  </si>
  <si>
    <t>Sentrang</t>
  </si>
  <si>
    <t>Pho Thi Ngoc</t>
  </si>
  <si>
    <t>Nguyen Thi Dong Giang</t>
  </si>
  <si>
    <t xml:space="preserve">LE Thi Thanh Huong </t>
  </si>
  <si>
    <t>Trang Ngo</t>
  </si>
  <si>
    <t>Vuong Thi Phuc</t>
  </si>
  <si>
    <t>GD Dinh Thao</t>
  </si>
  <si>
    <t>Chi Quynh Chuyen</t>
  </si>
  <si>
    <t>Thai Que Tam</t>
  </si>
  <si>
    <t>Hong NTT</t>
  </si>
  <si>
    <t>Cty Cơ Khí Quy Nhơn</t>
  </si>
  <si>
    <t>Nguyen Le Thanh Ha</t>
  </si>
  <si>
    <t>Do mai Huyen</t>
  </si>
  <si>
    <t>Bạch Liên</t>
  </si>
  <si>
    <t>Chị Trang</t>
  </si>
  <si>
    <t>Trung Hon Vy</t>
  </si>
  <si>
    <t>Gd Lan Huy</t>
  </si>
  <si>
    <t>Gd Maisa Phan</t>
  </si>
  <si>
    <t>Gd Van Nguyen</t>
  </si>
  <si>
    <t>TỔNG CỘNG</t>
  </si>
  <si>
    <r>
      <rPr>
        <b/>
        <sz val="16"/>
        <color rgb="FFFF0000"/>
        <rFont val="Times New Roman"/>
        <family val="1"/>
      </rPr>
      <t xml:space="preserve">NTCM - THỐNG KÊ ỦNG HỘ 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 xml:space="preserve">      Hỗ trợ học sinh Vùng Lũ Diên Khánh - Khánh Hòa</t>
    </r>
  </si>
  <si>
    <t>Michele_du và gia đình</t>
  </si>
  <si>
    <t>Violet</t>
  </si>
  <si>
    <t>Bach Lien</t>
  </si>
  <si>
    <t>Tung</t>
  </si>
  <si>
    <t>Chi Trang</t>
  </si>
  <si>
    <t>Tepty</t>
  </si>
  <si>
    <t>Gd Hai An</t>
  </si>
  <si>
    <t>Vo Thi Quynh Mai</t>
  </si>
  <si>
    <t>Thanh Ha</t>
  </si>
  <si>
    <t>LE Cuong</t>
  </si>
  <si>
    <t>Minh Tuyet</t>
  </si>
  <si>
    <t>Le Thi Dan</t>
  </si>
  <si>
    <t>Phuong Vy</t>
  </si>
  <si>
    <t>Tuyet Nhung</t>
  </si>
  <si>
    <t>Tran Ngoc Thai</t>
  </si>
  <si>
    <t>Tran Thanh Ngoc</t>
  </si>
  <si>
    <t>Tran Trung</t>
  </si>
  <si>
    <t>Le Minh Nhut</t>
  </si>
  <si>
    <t>CTY LT Capital Partners</t>
  </si>
  <si>
    <t>VC Em Lien Phuoc</t>
  </si>
  <si>
    <t>Lam Ngoc Dung</t>
  </si>
  <si>
    <t>Co Hong Trinh Em co Chanh Dat</t>
  </si>
  <si>
    <t>Gd Vinh Phuc</t>
  </si>
  <si>
    <t>Binh Quoc Viet Do</t>
  </si>
  <si>
    <t>Tran Thi Phuong Lien</t>
  </si>
  <si>
    <t>Chi Diep</t>
  </si>
  <si>
    <t>Le Thuy Duong</t>
  </si>
  <si>
    <t>Truc Pham</t>
  </si>
  <si>
    <t>Hay Bang Long</t>
  </si>
  <si>
    <t>HTT</t>
  </si>
  <si>
    <t>Minh Son</t>
  </si>
  <si>
    <t>Thanh Loan Tran</t>
  </si>
  <si>
    <t>Kim Ngan Blosom</t>
  </si>
  <si>
    <t>Nguyen Tuan Vu Nghe An</t>
  </si>
  <si>
    <t>Opla</t>
  </si>
  <si>
    <t>Do Kim Dung</t>
  </si>
  <si>
    <t>Hoa Tang</t>
  </si>
  <si>
    <t>Cao Ngoc Tuyen</t>
  </si>
  <si>
    <t>Le Thi Hong Gam</t>
  </si>
  <si>
    <t>Le Thi Mai Tram</t>
  </si>
  <si>
    <t>Le Trong Nhan</t>
  </si>
  <si>
    <t>Chu Kim Bang</t>
  </si>
  <si>
    <t>Truong Kim Ngan</t>
  </si>
  <si>
    <t>Le Bao Thuy</t>
  </si>
  <si>
    <t>Tran Thi Thanh Phuc</t>
  </si>
  <si>
    <t>Do Minh Quang</t>
  </si>
  <si>
    <t>Co Thanh</t>
  </si>
  <si>
    <t>GD Bac Nga</t>
  </si>
  <si>
    <t>Con gai Me Tram</t>
  </si>
  <si>
    <t>Nguyen Thu Huong Go Vap</t>
  </si>
  <si>
    <t>Nguyen Ngoc Quang</t>
  </si>
  <si>
    <t>Phan Tai Hoang</t>
  </si>
  <si>
    <t>Hoang Thi Thai</t>
  </si>
  <si>
    <t>Hu Truc</t>
  </si>
  <si>
    <t>Chi Cuc ban C Thai</t>
  </si>
  <si>
    <t>Le Thi Kim Ngan</t>
  </si>
  <si>
    <t>Be Ba Tri Ba Vy</t>
  </si>
  <si>
    <t>Nguyen Van Tho</t>
  </si>
  <si>
    <t>Anh Yugidazai</t>
  </si>
  <si>
    <t>Luong Huong</t>
  </si>
  <si>
    <t>An va Chi</t>
  </si>
  <si>
    <t>Dang Duc Hanh</t>
  </si>
  <si>
    <t>Phan Thi Tuyet Hanh</t>
  </si>
  <si>
    <t>Gia Dinh Hao Phuong</t>
  </si>
  <si>
    <t>Lang thang</t>
  </si>
  <si>
    <t>Thu Hong</t>
  </si>
  <si>
    <t>Dragonfly</t>
  </si>
  <si>
    <t>Nguyen Dinh Vu</t>
  </si>
  <si>
    <t>Ho Ngoc Hai</t>
  </si>
  <si>
    <t>Tran Quoc Huong</t>
  </si>
  <si>
    <t>Kien Hy</t>
  </si>
  <si>
    <t>Nguyen Dinh Hung</t>
  </si>
  <si>
    <t>Le Bich Ngoc</t>
  </si>
  <si>
    <t>ĐẮK LẮK (PHÚ YÊN CŨ)</t>
  </si>
  <si>
    <t>Khu vực Cẩm Kim - Hội An - TP Đà Nẵng</t>
  </si>
  <si>
    <t>Khu vực Duy Xuyên</t>
  </si>
  <si>
    <t>Nguyen Thi Kieu Giang</t>
  </si>
  <si>
    <t>Dang Quoc Binh</t>
  </si>
  <si>
    <t>MB ban Mai Tan</t>
  </si>
  <si>
    <t>Nguyen Thi Phuong Nam</t>
  </si>
  <si>
    <t>Nguyen Thi Xuan Son</t>
  </si>
  <si>
    <t>Le Thi Hoa</t>
  </si>
  <si>
    <t>Phuong Tung</t>
  </si>
  <si>
    <t>Em Dang</t>
  </si>
  <si>
    <t>Hoang Thi Thanh Huong</t>
  </si>
  <si>
    <t>Chị Viet Do cùng các anh chị bạn bè</t>
  </si>
  <si>
    <t>Thuan Ngan Khanh</t>
  </si>
  <si>
    <t>Còn thiếu</t>
  </si>
  <si>
    <t>Mền nỉ mỏng 1.2m x 1.5m</t>
  </si>
  <si>
    <t>đã trao</t>
  </si>
  <si>
    <t>Chị Maitan hỗ trợ</t>
  </si>
  <si>
    <t xml:space="preserve">CP gửi tàu xe Đạp ra Phú Yên </t>
  </si>
  <si>
    <t xml:space="preserve">Cp Gửi tập đi Huế (anh Opla tặng tập) </t>
  </si>
  <si>
    <t>Cp xe chở xe đạp cũ</t>
  </si>
  <si>
    <t>Tổng cộng ngân sách</t>
  </si>
  <si>
    <t>Fullmoon</t>
  </si>
  <si>
    <t>Co Dieu An</t>
  </si>
  <si>
    <t>Anh Opla</t>
  </si>
  <si>
    <t>MTQ ẩn danh</t>
  </si>
  <si>
    <t>Huan Vic</t>
  </si>
  <si>
    <t>Nguyen Dang Toan</t>
  </si>
  <si>
    <t>Bạn chị Viet Do</t>
  </si>
  <si>
    <t>Ủng hộ</t>
  </si>
  <si>
    <t>Xuất quỹ tương ứng</t>
  </si>
  <si>
    <t xml:space="preserve">Quán cơm 20000đ SG hỗ trợ lúa giống </t>
  </si>
  <si>
    <r>
      <rPr>
        <b/>
        <sz val="16"/>
        <color rgb="FFFF0000"/>
        <rFont val="Times New Roman"/>
        <family val="1"/>
      </rPr>
      <t xml:space="preserve">NTCM - THỐNG KÊ ỦNG HỘ 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 xml:space="preserve">      Ủng hộ đồng bào sau lũ</t>
    </r>
    <r>
      <rPr>
        <b/>
        <sz val="14"/>
        <color theme="1"/>
        <rFont val="Times New Roman"/>
        <family val="1"/>
      </rPr>
      <t xml:space="preserve"> Phú Yên, Gia Lai, Đà Nẵng</t>
    </r>
  </si>
  <si>
    <t>Lúa Giống</t>
  </si>
  <si>
    <t>HT</t>
  </si>
  <si>
    <t>MT</t>
  </si>
  <si>
    <t>HS huế</t>
  </si>
  <si>
    <t>Áo</t>
  </si>
  <si>
    <t>Tieu Huong Duong</t>
  </si>
  <si>
    <t>Nguyen Viet Bac</t>
  </si>
  <si>
    <t>Truong Phu Binh</t>
  </si>
  <si>
    <t>May dông phuc</t>
  </si>
  <si>
    <t>Hang Xoi</t>
  </si>
  <si>
    <t>Trinh Minh Nhat</t>
  </si>
  <si>
    <t>Pham Thi Linh duong</t>
  </si>
  <si>
    <t>Mac Thi Hong Ngoc</t>
  </si>
  <si>
    <t>Co giao Luong Thuy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</si>
</sst>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rgb="FF081B3A"/>
      <name val="Segoe UI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auto="1"/>
      </left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 style="slantDashDot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slantDashDot">
        <color indexed="64"/>
      </left>
      <right/>
      <top style="thin">
        <color indexed="64"/>
      </top>
      <bottom style="slantDashDot">
        <color indexed="64"/>
      </bottom>
      <diagonal/>
    </border>
    <border>
      <left/>
      <right/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164" fontId="0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64" fontId="3" fillId="0" borderId="1" xfId="1" applyNumberFormat="1" applyFont="1" applyBorder="1" applyAlignment="1">
      <alignment vertical="center"/>
    </xf>
    <xf numFmtId="164" fontId="4" fillId="0" borderId="0" xfId="1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164" fontId="3" fillId="0" borderId="0" xfId="1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64" fontId="4" fillId="2" borderId="1" xfId="1" applyNumberFormat="1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Alignme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64" fontId="11" fillId="4" borderId="6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7" fillId="0" borderId="6" xfId="1" applyNumberFormat="1" applyFont="1" applyBorder="1" applyAlignment="1">
      <alignment vertical="center"/>
    </xf>
    <xf numFmtId="164" fontId="7" fillId="0" borderId="7" xfId="1" applyNumberFormat="1" applyFont="1" applyBorder="1" applyAlignment="1">
      <alignment vertical="center"/>
    </xf>
    <xf numFmtId="16" fontId="7" fillId="0" borderId="8" xfId="0" quotePrefix="1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vertical="center" wrapText="1"/>
    </xf>
    <xf numFmtId="164" fontId="3" fillId="5" borderId="1" xfId="1" applyNumberFormat="1" applyFont="1" applyFill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/>
    </xf>
    <xf numFmtId="164" fontId="3" fillId="5" borderId="1" xfId="1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164" fontId="14" fillId="0" borderId="1" xfId="1" applyNumberFormat="1" applyFont="1" applyBorder="1" applyAlignment="1">
      <alignment vertical="center"/>
    </xf>
    <xf numFmtId="164" fontId="14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3" fillId="2" borderId="0" xfId="0" applyNumberFormat="1" applyFont="1" applyFill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16" fontId="7" fillId="2" borderId="8" xfId="0" quotePrefix="1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vertical="center"/>
    </xf>
    <xf numFmtId="164" fontId="7" fillId="2" borderId="7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114300</xdr:rowOff>
    </xdr:from>
    <xdr:to>
      <xdr:col>3</xdr:col>
      <xdr:colOff>638175</xdr:colOff>
      <xdr:row>1</xdr:row>
      <xdr:rowOff>676275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8E7D3F-8F26-48A1-80E9-E5AFB3537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219075"/>
          <a:ext cx="962025" cy="561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114301</xdr:rowOff>
    </xdr:from>
    <xdr:to>
      <xdr:col>3</xdr:col>
      <xdr:colOff>276225</xdr:colOff>
      <xdr:row>1</xdr:row>
      <xdr:rowOff>714375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98CE59-25CD-4052-A74E-E018C7BED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219076"/>
          <a:ext cx="552450" cy="600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F247F-C036-40E0-A472-B99FB39779EB}">
  <dimension ref="B2:N122"/>
  <sheetViews>
    <sheetView zoomScaleNormal="100" workbookViewId="0">
      <selection activeCell="F41" sqref="F3:M41"/>
    </sheetView>
  </sheetViews>
  <sheetFormatPr defaultColWidth="8.7265625" defaultRowHeight="14.5" x14ac:dyDescent="0.35"/>
  <cols>
    <col min="1" max="1" width="3.1796875" style="2" customWidth="1"/>
    <col min="2" max="2" width="3.81640625" style="2" hidden="1" customWidth="1"/>
    <col min="3" max="3" width="61.54296875" style="2" hidden="1" customWidth="1"/>
    <col min="4" max="4" width="11.453125" style="2" hidden="1" customWidth="1"/>
    <col min="5" max="5" width="11.81640625" style="2" hidden="1" customWidth="1"/>
    <col min="6" max="6" width="11.81640625" style="28" customWidth="1"/>
    <col min="7" max="7" width="50.7265625" style="2" customWidth="1"/>
    <col min="8" max="9" width="10.81640625" style="2" hidden="1" customWidth="1"/>
    <col min="10" max="10" width="10.81640625" style="2" customWidth="1"/>
    <col min="11" max="11" width="12.81640625" style="1" customWidth="1"/>
    <col min="12" max="12" width="14.54296875" style="2" customWidth="1"/>
    <col min="13" max="13" width="19.453125" style="2" customWidth="1"/>
    <col min="14" max="14" width="14.54296875" style="1" hidden="1" customWidth="1"/>
    <col min="15" max="15" width="12.453125" style="2" customWidth="1"/>
    <col min="16" max="16384" width="8.7265625" style="2"/>
  </cols>
  <sheetData>
    <row r="2" spans="2:14" ht="29.25" customHeight="1" x14ac:dyDescent="0.35">
      <c r="F2" s="63" t="s">
        <v>65</v>
      </c>
      <c r="G2" s="63"/>
      <c r="H2" s="63"/>
      <c r="I2" s="63"/>
      <c r="J2" s="63"/>
      <c r="K2" s="63"/>
      <c r="L2" s="63"/>
      <c r="M2" s="64"/>
    </row>
    <row r="3" spans="2:14" ht="35.5" customHeight="1" x14ac:dyDescent="0.35">
      <c r="B3" s="4" t="s">
        <v>7</v>
      </c>
      <c r="C3" s="5" t="s">
        <v>8</v>
      </c>
      <c r="D3" s="6" t="s">
        <v>9</v>
      </c>
      <c r="E3" s="7"/>
      <c r="F3" s="24" t="s">
        <v>7</v>
      </c>
      <c r="G3" s="25" t="s">
        <v>0</v>
      </c>
      <c r="H3" s="26" t="s">
        <v>2</v>
      </c>
      <c r="I3" s="24" t="s">
        <v>4</v>
      </c>
      <c r="J3" s="27" t="s">
        <v>5</v>
      </c>
      <c r="K3" s="26" t="s">
        <v>6</v>
      </c>
      <c r="L3" s="24" t="s">
        <v>1</v>
      </c>
      <c r="M3" s="24" t="s">
        <v>10</v>
      </c>
      <c r="N3" s="13"/>
    </row>
    <row r="4" spans="2:14" s="3" customFormat="1" ht="27.65" customHeight="1" x14ac:dyDescent="0.35">
      <c r="B4" s="8">
        <v>1</v>
      </c>
      <c r="C4" s="9" t="s">
        <v>19</v>
      </c>
      <c r="D4" s="10">
        <v>513</v>
      </c>
      <c r="E4" s="11"/>
      <c r="F4" s="44" t="s">
        <v>59</v>
      </c>
      <c r="G4" s="48" t="s">
        <v>228</v>
      </c>
      <c r="H4" s="49"/>
      <c r="I4" s="44"/>
      <c r="J4" s="50"/>
      <c r="K4" s="49"/>
      <c r="L4" s="44"/>
      <c r="M4" s="44"/>
      <c r="N4" s="14"/>
    </row>
    <row r="5" spans="2:14" ht="27.65" customHeight="1" x14ac:dyDescent="0.35">
      <c r="B5" s="8">
        <v>2</v>
      </c>
      <c r="C5" s="9" t="s">
        <v>20</v>
      </c>
      <c r="D5" s="10">
        <v>518</v>
      </c>
      <c r="E5" s="7"/>
      <c r="F5" s="5" t="s">
        <v>40</v>
      </c>
      <c r="G5" s="23" t="s">
        <v>39</v>
      </c>
      <c r="H5" s="6"/>
      <c r="I5" s="5"/>
      <c r="J5" s="20"/>
      <c r="K5" s="6"/>
      <c r="L5" s="12">
        <f>SUBTOTAL(9,L6:L17)</f>
        <v>244473760</v>
      </c>
      <c r="M5" s="5"/>
      <c r="N5" s="13"/>
    </row>
    <row r="6" spans="2:14" ht="27.65" customHeight="1" x14ac:dyDescent="0.35">
      <c r="B6" s="8">
        <v>3</v>
      </c>
      <c r="C6" s="9" t="s">
        <v>18</v>
      </c>
      <c r="D6" s="10">
        <v>450</v>
      </c>
      <c r="E6" s="7"/>
      <c r="F6" s="8">
        <v>1</v>
      </c>
      <c r="G6" s="17" t="s">
        <v>11</v>
      </c>
      <c r="H6" s="10"/>
      <c r="I6" s="10"/>
      <c r="J6" s="10">
        <f>2700+450*5</f>
        <v>4950</v>
      </c>
      <c r="K6" s="10">
        <v>6000</v>
      </c>
      <c r="L6" s="10">
        <f>+K6*J6</f>
        <v>29700000</v>
      </c>
      <c r="M6" s="16" t="s">
        <v>45</v>
      </c>
      <c r="N6" s="13"/>
    </row>
    <row r="7" spans="2:14" ht="27.65" customHeight="1" x14ac:dyDescent="0.35">
      <c r="B7" s="5"/>
      <c r="C7" s="4" t="s">
        <v>3</v>
      </c>
      <c r="D7" s="12">
        <v>1481</v>
      </c>
      <c r="E7" s="7"/>
      <c r="F7" s="8">
        <v>2</v>
      </c>
      <c r="G7" s="18" t="s">
        <v>13</v>
      </c>
      <c r="H7" s="10"/>
      <c r="I7" s="10"/>
      <c r="J7" s="10">
        <v>1960</v>
      </c>
      <c r="K7" s="10">
        <v>4836</v>
      </c>
      <c r="L7" s="10">
        <f>+K7*J7</f>
        <v>9478560</v>
      </c>
      <c r="M7" s="16" t="s">
        <v>45</v>
      </c>
      <c r="N7" s="13"/>
    </row>
    <row r="8" spans="2:14" ht="27.65" customHeight="1" x14ac:dyDescent="0.35">
      <c r="B8" s="8"/>
      <c r="C8" s="9"/>
      <c r="D8" s="10"/>
      <c r="E8" s="7"/>
      <c r="F8" s="8">
        <v>3</v>
      </c>
      <c r="G8" s="18" t="s">
        <v>35</v>
      </c>
      <c r="H8" s="10"/>
      <c r="I8" s="10"/>
      <c r="J8" s="10">
        <v>1040</v>
      </c>
      <c r="K8" s="10">
        <v>2880</v>
      </c>
      <c r="L8" s="10">
        <f>+K8*J8</f>
        <v>2995200</v>
      </c>
      <c r="M8" s="16" t="s">
        <v>45</v>
      </c>
      <c r="N8" s="13"/>
    </row>
    <row r="9" spans="2:14" ht="27.65" customHeight="1" x14ac:dyDescent="0.35">
      <c r="B9" s="8"/>
      <c r="C9" s="9"/>
      <c r="D9" s="10"/>
      <c r="E9" s="7"/>
      <c r="F9" s="8">
        <v>4</v>
      </c>
      <c r="G9" s="18" t="s">
        <v>12</v>
      </c>
      <c r="H9" s="10"/>
      <c r="I9" s="10"/>
      <c r="J9" s="10">
        <v>100</v>
      </c>
      <c r="K9" s="10">
        <v>75000</v>
      </c>
      <c r="L9" s="10">
        <f>+K9*J9</f>
        <v>7500000</v>
      </c>
      <c r="M9" s="16" t="s">
        <v>45</v>
      </c>
      <c r="N9" s="13"/>
    </row>
    <row r="10" spans="2:14" s="3" customFormat="1" ht="27.65" customHeight="1" x14ac:dyDescent="0.35">
      <c r="B10" s="8"/>
      <c r="C10" s="9"/>
      <c r="D10" s="10"/>
      <c r="E10" s="11"/>
      <c r="F10" s="8">
        <v>5</v>
      </c>
      <c r="G10" s="18" t="s">
        <v>16</v>
      </c>
      <c r="H10" s="10"/>
      <c r="I10" s="10"/>
      <c r="J10" s="22">
        <v>1749</v>
      </c>
      <c r="K10" s="22">
        <v>110000</v>
      </c>
      <c r="L10" s="22">
        <f>+K10*J10</f>
        <v>192390000</v>
      </c>
      <c r="M10" s="16" t="s">
        <v>36</v>
      </c>
      <c r="N10" s="22">
        <v>1481</v>
      </c>
    </row>
    <row r="11" spans="2:14" ht="27.65" customHeight="1" x14ac:dyDescent="0.35">
      <c r="B11" s="8"/>
      <c r="C11" s="9"/>
      <c r="D11" s="10"/>
      <c r="E11" s="7"/>
      <c r="F11" s="8">
        <v>6</v>
      </c>
      <c r="G11" s="18" t="s">
        <v>15</v>
      </c>
      <c r="H11" s="10"/>
      <c r="I11" s="10"/>
      <c r="J11" s="10">
        <v>20</v>
      </c>
      <c r="K11" s="10"/>
      <c r="L11" s="10" t="s">
        <v>56</v>
      </c>
      <c r="M11" s="16" t="s">
        <v>45</v>
      </c>
      <c r="N11" s="13"/>
    </row>
    <row r="12" spans="2:14" s="3" customFormat="1" ht="27.65" customHeight="1" x14ac:dyDescent="0.35">
      <c r="B12" s="11"/>
      <c r="C12" s="11"/>
      <c r="D12" s="11"/>
      <c r="E12" s="11"/>
      <c r="F12" s="8">
        <v>7</v>
      </c>
      <c r="G12" s="18" t="s">
        <v>14</v>
      </c>
      <c r="H12" s="10"/>
      <c r="I12" s="10"/>
      <c r="J12" s="10">
        <v>200</v>
      </c>
      <c r="K12" s="10"/>
      <c r="L12" s="10" t="s">
        <v>56</v>
      </c>
      <c r="M12" s="16" t="s">
        <v>45</v>
      </c>
      <c r="N12" s="14"/>
    </row>
    <row r="13" spans="2:14" s="3" customFormat="1" ht="27.65" customHeight="1" x14ac:dyDescent="0.35">
      <c r="B13" s="11"/>
      <c r="C13" s="11"/>
      <c r="D13" s="15"/>
      <c r="E13" s="11"/>
      <c r="F13" s="8">
        <v>8</v>
      </c>
      <c r="G13" s="18" t="s">
        <v>17</v>
      </c>
      <c r="H13" s="10"/>
      <c r="I13" s="10"/>
      <c r="J13" s="10">
        <v>12</v>
      </c>
      <c r="K13" s="10"/>
      <c r="L13" s="10"/>
      <c r="M13" s="16" t="s">
        <v>244</v>
      </c>
      <c r="N13" s="14"/>
    </row>
    <row r="14" spans="2:14" ht="25.5" customHeight="1" x14ac:dyDescent="0.35">
      <c r="B14" s="7"/>
      <c r="C14" s="7"/>
      <c r="D14" s="13"/>
      <c r="E14" s="7"/>
      <c r="F14" s="8">
        <v>9</v>
      </c>
      <c r="G14" s="18" t="s">
        <v>57</v>
      </c>
      <c r="H14" s="10"/>
      <c r="I14" s="10"/>
      <c r="J14" s="10"/>
      <c r="K14" s="10"/>
      <c r="L14" s="10">
        <v>410000</v>
      </c>
      <c r="M14" s="16" t="s">
        <v>58</v>
      </c>
      <c r="N14" s="13"/>
    </row>
    <row r="15" spans="2:14" ht="25.5" customHeight="1" x14ac:dyDescent="0.35">
      <c r="B15" s="7"/>
      <c r="C15" s="7"/>
      <c r="D15" s="13"/>
      <c r="E15" s="7"/>
      <c r="F15" s="8">
        <v>10</v>
      </c>
      <c r="G15" s="18" t="s">
        <v>247</v>
      </c>
      <c r="H15" s="10"/>
      <c r="I15" s="10"/>
      <c r="J15" s="10"/>
      <c r="K15" s="10"/>
      <c r="L15" s="10">
        <v>400000</v>
      </c>
      <c r="M15" s="16" t="s">
        <v>58</v>
      </c>
      <c r="N15" s="13"/>
    </row>
    <row r="16" spans="2:14" ht="25.5" customHeight="1" x14ac:dyDescent="0.35">
      <c r="B16" s="7"/>
      <c r="C16" s="7"/>
      <c r="D16" s="13"/>
      <c r="E16" s="7"/>
      <c r="F16" s="8">
        <v>11</v>
      </c>
      <c r="G16" s="18" t="s">
        <v>246</v>
      </c>
      <c r="H16" s="10"/>
      <c r="I16" s="10"/>
      <c r="J16" s="10"/>
      <c r="K16" s="10"/>
      <c r="L16" s="10"/>
      <c r="M16" s="16" t="s">
        <v>245</v>
      </c>
      <c r="N16" s="13"/>
    </row>
    <row r="17" spans="2:14" ht="25.5" customHeight="1" x14ac:dyDescent="0.35">
      <c r="B17" s="7"/>
      <c r="C17" s="7"/>
      <c r="D17" s="13"/>
      <c r="E17" s="7"/>
      <c r="F17" s="8">
        <v>12</v>
      </c>
      <c r="G17" s="18" t="s">
        <v>248</v>
      </c>
      <c r="H17" s="10"/>
      <c r="I17" s="10"/>
      <c r="J17" s="10"/>
      <c r="K17" s="10"/>
      <c r="L17" s="10">
        <v>1600000</v>
      </c>
      <c r="M17" s="16"/>
      <c r="N17" s="13"/>
    </row>
    <row r="18" spans="2:14" ht="25.5" customHeight="1" x14ac:dyDescent="0.35">
      <c r="B18" s="7"/>
      <c r="C18" s="7"/>
      <c r="D18" s="13"/>
      <c r="E18" s="7"/>
      <c r="F18" s="5" t="s">
        <v>41</v>
      </c>
      <c r="G18" s="21" t="s">
        <v>37</v>
      </c>
      <c r="H18" s="10"/>
      <c r="I18" s="10"/>
      <c r="J18" s="10"/>
      <c r="K18" s="10"/>
      <c r="L18" s="12">
        <f>SUBTOTAL(9,L19:L20)</f>
        <v>36700000</v>
      </c>
      <c r="M18" s="16"/>
      <c r="N18" s="13"/>
    </row>
    <row r="19" spans="2:14" ht="25.5" customHeight="1" x14ac:dyDescent="0.35">
      <c r="B19" s="7"/>
      <c r="C19" s="7"/>
      <c r="D19" s="13"/>
      <c r="E19" s="7"/>
      <c r="F19" s="8">
        <v>1</v>
      </c>
      <c r="G19" s="18" t="s">
        <v>51</v>
      </c>
      <c r="H19" s="10"/>
      <c r="I19" s="10"/>
      <c r="J19" s="10">
        <v>5</v>
      </c>
      <c r="K19" s="10">
        <v>5000000</v>
      </c>
      <c r="L19" s="10">
        <f>J19*K19</f>
        <v>25000000</v>
      </c>
      <c r="M19" s="16" t="s">
        <v>244</v>
      </c>
      <c r="N19" s="13"/>
    </row>
    <row r="20" spans="2:14" ht="25.5" customHeight="1" x14ac:dyDescent="0.35">
      <c r="B20" s="7"/>
      <c r="C20" s="7"/>
      <c r="D20" s="13"/>
      <c r="E20" s="7"/>
      <c r="F20" s="8">
        <v>2</v>
      </c>
      <c r="G20" s="18" t="s">
        <v>38</v>
      </c>
      <c r="H20" s="10"/>
      <c r="I20" s="10"/>
      <c r="J20" s="10">
        <v>3</v>
      </c>
      <c r="K20" s="10">
        <v>3900000</v>
      </c>
      <c r="L20" s="10">
        <f>J20*K20</f>
        <v>11700000</v>
      </c>
      <c r="M20" s="16" t="s">
        <v>244</v>
      </c>
      <c r="N20" s="13"/>
    </row>
    <row r="21" spans="2:14" ht="25.5" customHeight="1" x14ac:dyDescent="0.35">
      <c r="B21" s="7"/>
      <c r="C21" s="7"/>
      <c r="D21" s="13"/>
      <c r="E21" s="7"/>
      <c r="F21" s="5" t="s">
        <v>44</v>
      </c>
      <c r="G21" s="21" t="s">
        <v>46</v>
      </c>
      <c r="H21" s="10"/>
      <c r="I21" s="10"/>
      <c r="J21" s="10"/>
      <c r="K21" s="10"/>
      <c r="L21" s="12">
        <f>SUBTOTAL(9,L22)</f>
        <v>22500000</v>
      </c>
      <c r="M21" s="16"/>
      <c r="N21" s="13"/>
    </row>
    <row r="22" spans="2:14" ht="25.5" customHeight="1" x14ac:dyDescent="0.35">
      <c r="B22" s="7"/>
      <c r="C22" s="7"/>
      <c r="D22" s="13"/>
      <c r="E22" s="7"/>
      <c r="F22" s="8">
        <v>1</v>
      </c>
      <c r="G22" s="18" t="s">
        <v>12</v>
      </c>
      <c r="H22" s="10"/>
      <c r="I22" s="10"/>
      <c r="J22" s="10">
        <v>300</v>
      </c>
      <c r="K22" s="10">
        <v>75000</v>
      </c>
      <c r="L22" s="10">
        <f>J22*K22</f>
        <v>22500000</v>
      </c>
      <c r="M22" s="16" t="s">
        <v>244</v>
      </c>
      <c r="N22" s="13"/>
    </row>
    <row r="23" spans="2:14" ht="25.5" customHeight="1" x14ac:dyDescent="0.35">
      <c r="B23" s="7"/>
      <c r="C23" s="7"/>
      <c r="D23" s="13"/>
      <c r="E23" s="7"/>
      <c r="F23" s="5" t="s">
        <v>48</v>
      </c>
      <c r="G23" s="21" t="s">
        <v>47</v>
      </c>
      <c r="H23" s="10"/>
      <c r="I23" s="10"/>
      <c r="J23" s="10"/>
      <c r="K23" s="10"/>
      <c r="L23" s="12">
        <f>SUBTOTAL(9,L24)</f>
        <v>8820000</v>
      </c>
      <c r="M23" s="16"/>
      <c r="N23" s="13"/>
    </row>
    <row r="24" spans="2:14" ht="25.5" customHeight="1" x14ac:dyDescent="0.35">
      <c r="B24" s="7"/>
      <c r="C24" s="7"/>
      <c r="D24" s="13"/>
      <c r="E24" s="7"/>
      <c r="F24" s="8">
        <v>1</v>
      </c>
      <c r="G24" s="18" t="s">
        <v>49</v>
      </c>
      <c r="H24" s="10"/>
      <c r="I24" s="10"/>
      <c r="J24" s="10">
        <v>18</v>
      </c>
      <c r="K24" s="10">
        <v>490000</v>
      </c>
      <c r="L24" s="10">
        <f>J24*K24</f>
        <v>8820000</v>
      </c>
      <c r="M24" s="16" t="s">
        <v>244</v>
      </c>
      <c r="N24" s="13"/>
    </row>
    <row r="25" spans="2:14" ht="25.5" customHeight="1" x14ac:dyDescent="0.35">
      <c r="B25" s="7"/>
      <c r="C25" s="7"/>
      <c r="D25" s="13"/>
      <c r="E25" s="7"/>
      <c r="F25" s="5" t="s">
        <v>50</v>
      </c>
      <c r="G25" s="21" t="s">
        <v>52</v>
      </c>
      <c r="H25" s="12"/>
      <c r="I25" s="12"/>
      <c r="J25" s="12"/>
      <c r="K25" s="12"/>
      <c r="L25" s="12">
        <f>SUBTOTAL(9,L26)</f>
        <v>10500000</v>
      </c>
      <c r="M25" s="16"/>
      <c r="N25" s="13"/>
    </row>
    <row r="26" spans="2:14" ht="25.5" customHeight="1" x14ac:dyDescent="0.35">
      <c r="B26" s="7"/>
      <c r="C26" s="7"/>
      <c r="D26" s="13"/>
      <c r="E26" s="7"/>
      <c r="F26" s="8">
        <v>1</v>
      </c>
      <c r="G26" s="18" t="s">
        <v>54</v>
      </c>
      <c r="H26" s="10"/>
      <c r="I26" s="10"/>
      <c r="J26" s="10">
        <v>300</v>
      </c>
      <c r="K26" s="10">
        <v>35000</v>
      </c>
      <c r="L26" s="10">
        <f>J26*K26</f>
        <v>10500000</v>
      </c>
      <c r="M26" s="16" t="s">
        <v>244</v>
      </c>
      <c r="N26" s="13"/>
    </row>
    <row r="27" spans="2:14" ht="25.5" customHeight="1" x14ac:dyDescent="0.35">
      <c r="B27" s="7"/>
      <c r="C27" s="7"/>
      <c r="D27" s="13"/>
      <c r="E27" s="7"/>
      <c r="F27" s="5" t="s">
        <v>55</v>
      </c>
      <c r="G27" s="21" t="s">
        <v>53</v>
      </c>
      <c r="H27" s="12"/>
      <c r="I27" s="12"/>
      <c r="J27" s="12"/>
      <c r="K27" s="12"/>
      <c r="L27" s="12">
        <f>SUBTOTAL(9,L28)</f>
        <v>19775000</v>
      </c>
      <c r="M27" s="16"/>
      <c r="N27" s="13"/>
    </row>
    <row r="28" spans="2:14" ht="25.5" customHeight="1" x14ac:dyDescent="0.35">
      <c r="B28" s="7"/>
      <c r="C28" s="7"/>
      <c r="D28" s="13"/>
      <c r="E28" s="7"/>
      <c r="F28" s="8">
        <v>1</v>
      </c>
      <c r="G28" s="18" t="s">
        <v>54</v>
      </c>
      <c r="H28" s="10"/>
      <c r="I28" s="10"/>
      <c r="J28" s="10">
        <v>565</v>
      </c>
      <c r="K28" s="10">
        <v>35000</v>
      </c>
      <c r="L28" s="10">
        <f>J28*K28</f>
        <v>19775000</v>
      </c>
      <c r="M28" s="16" t="s">
        <v>244</v>
      </c>
      <c r="N28" s="13"/>
    </row>
    <row r="29" spans="2:14" ht="25.5" customHeight="1" x14ac:dyDescent="0.35">
      <c r="B29" s="7"/>
      <c r="C29" s="7"/>
      <c r="D29" s="13"/>
      <c r="E29" s="7"/>
      <c r="F29" s="44" t="s">
        <v>60</v>
      </c>
      <c r="G29" s="45" t="s">
        <v>61</v>
      </c>
      <c r="H29" s="46"/>
      <c r="I29" s="46"/>
      <c r="J29" s="46"/>
      <c r="K29" s="46"/>
      <c r="L29" s="46"/>
      <c r="M29" s="47"/>
      <c r="N29" s="13"/>
    </row>
    <row r="30" spans="2:14" ht="30" customHeight="1" x14ac:dyDescent="0.35">
      <c r="B30" s="7"/>
      <c r="C30" s="7"/>
      <c r="D30" s="13"/>
      <c r="E30" s="7"/>
      <c r="F30" s="5" t="s">
        <v>40</v>
      </c>
      <c r="G30" s="21" t="s">
        <v>43</v>
      </c>
      <c r="H30" s="10"/>
      <c r="I30" s="10"/>
      <c r="J30" s="12">
        <f>SUBTOTAL(9,J31:J31)</f>
        <v>400</v>
      </c>
      <c r="K30" s="10"/>
      <c r="L30" s="12">
        <f>SUBTOTAL(9,L31:L32)</f>
        <v>30250000</v>
      </c>
      <c r="M30" s="16"/>
      <c r="N30" s="13"/>
    </row>
    <row r="31" spans="2:14" ht="25.5" customHeight="1" x14ac:dyDescent="0.35">
      <c r="B31" s="7"/>
      <c r="C31" s="7"/>
      <c r="D31" s="13"/>
      <c r="E31" s="7"/>
      <c r="F31" s="8">
        <v>1</v>
      </c>
      <c r="G31" s="18" t="s">
        <v>42</v>
      </c>
      <c r="H31" s="10"/>
      <c r="I31" s="10"/>
      <c r="J31" s="10">
        <v>400</v>
      </c>
      <c r="K31" s="10">
        <v>52000</v>
      </c>
      <c r="L31" s="10">
        <f>J31*K31</f>
        <v>20800000</v>
      </c>
      <c r="M31" s="16" t="s">
        <v>45</v>
      </c>
      <c r="N31" s="13"/>
    </row>
    <row r="32" spans="2:14" ht="25.5" customHeight="1" x14ac:dyDescent="0.35">
      <c r="B32" s="7"/>
      <c r="C32" s="7"/>
      <c r="D32" s="13"/>
      <c r="E32" s="7"/>
      <c r="F32" s="8">
        <v>2</v>
      </c>
      <c r="G32" s="18" t="s">
        <v>243</v>
      </c>
      <c r="H32" s="10"/>
      <c r="I32" s="10"/>
      <c r="J32" s="10">
        <v>270</v>
      </c>
      <c r="K32" s="10">
        <v>35000</v>
      </c>
      <c r="L32" s="10">
        <f>J32*K32</f>
        <v>9450000</v>
      </c>
      <c r="M32" s="16" t="s">
        <v>244</v>
      </c>
      <c r="N32" s="13"/>
    </row>
    <row r="33" spans="2:14" s="3" customFormat="1" ht="25.5" customHeight="1" x14ac:dyDescent="0.35">
      <c r="B33" s="11"/>
      <c r="C33" s="11"/>
      <c r="D33" s="14"/>
      <c r="E33" s="11"/>
      <c r="F33" s="44" t="s">
        <v>63</v>
      </c>
      <c r="G33" s="45" t="s">
        <v>62</v>
      </c>
      <c r="H33" s="46"/>
      <c r="I33" s="46"/>
      <c r="J33" s="46"/>
      <c r="K33" s="46"/>
      <c r="L33" s="46"/>
      <c r="M33" s="47"/>
      <c r="N33" s="14"/>
    </row>
    <row r="34" spans="2:14" s="3" customFormat="1" ht="25.5" customHeight="1" x14ac:dyDescent="0.35">
      <c r="B34" s="11"/>
      <c r="C34" s="11"/>
      <c r="D34" s="14"/>
      <c r="E34" s="11"/>
      <c r="F34" s="5" t="s">
        <v>40</v>
      </c>
      <c r="G34" s="21" t="s">
        <v>230</v>
      </c>
      <c r="H34" s="12"/>
      <c r="I34" s="12"/>
      <c r="J34" s="12"/>
      <c r="K34" s="12"/>
      <c r="L34" s="12">
        <f>SUBTOTAL(9,L35)</f>
        <v>69420000</v>
      </c>
      <c r="M34" s="16"/>
      <c r="N34" s="14"/>
    </row>
    <row r="35" spans="2:14" ht="25.5" customHeight="1" x14ac:dyDescent="0.35">
      <c r="B35" s="7"/>
      <c r="C35" s="7"/>
      <c r="D35" s="13"/>
      <c r="E35" s="7"/>
      <c r="F35" s="8">
        <v>1</v>
      </c>
      <c r="G35" s="18" t="s">
        <v>64</v>
      </c>
      <c r="H35" s="10"/>
      <c r="I35" s="10"/>
      <c r="J35" s="10">
        <v>2670</v>
      </c>
      <c r="K35" s="10">
        <v>26000</v>
      </c>
      <c r="L35" s="10">
        <f>J35*K35</f>
        <v>69420000</v>
      </c>
      <c r="M35" s="16" t="s">
        <v>244</v>
      </c>
      <c r="N35" s="13"/>
    </row>
    <row r="36" spans="2:14" s="3" customFormat="1" ht="25.5" customHeight="1" x14ac:dyDescent="0.35">
      <c r="B36" s="11"/>
      <c r="C36" s="11"/>
      <c r="D36" s="14"/>
      <c r="E36" s="11"/>
      <c r="F36" s="5" t="s">
        <v>41</v>
      </c>
      <c r="G36" s="21" t="s">
        <v>229</v>
      </c>
      <c r="H36" s="12"/>
      <c r="I36" s="12"/>
      <c r="J36" s="12"/>
      <c r="K36" s="12"/>
      <c r="L36" s="12">
        <f>SUBTOTAL(9,L37)</f>
        <v>114400000</v>
      </c>
      <c r="M36" s="16"/>
      <c r="N36" s="14"/>
    </row>
    <row r="37" spans="2:14" ht="25.5" customHeight="1" x14ac:dyDescent="0.35">
      <c r="B37" s="7"/>
      <c r="C37" s="7"/>
      <c r="D37" s="13"/>
      <c r="E37" s="7"/>
      <c r="F37" s="8">
        <v>2</v>
      </c>
      <c r="G37" s="18" t="s">
        <v>64</v>
      </c>
      <c r="H37" s="10"/>
      <c r="I37" s="10"/>
      <c r="J37" s="10">
        <f>880*5</f>
        <v>4400</v>
      </c>
      <c r="K37" s="10">
        <v>26000</v>
      </c>
      <c r="L37" s="10">
        <f>J37*K37</f>
        <v>114400000</v>
      </c>
      <c r="M37" s="16" t="s">
        <v>244</v>
      </c>
      <c r="N37" s="13"/>
    </row>
    <row r="38" spans="2:14" ht="25.5" customHeight="1" x14ac:dyDescent="0.35">
      <c r="B38" s="7"/>
      <c r="C38" s="7"/>
      <c r="D38" s="13"/>
      <c r="E38" s="7"/>
      <c r="F38" s="51"/>
      <c r="G38" s="52" t="s">
        <v>249</v>
      </c>
      <c r="H38" s="53"/>
      <c r="I38" s="53"/>
      <c r="J38" s="53"/>
      <c r="K38" s="54"/>
      <c r="L38" s="55">
        <f>SUBTOTAL(9,L5:L37)</f>
        <v>556838760</v>
      </c>
      <c r="M38" s="56"/>
      <c r="N38" s="13"/>
    </row>
    <row r="39" spans="2:14" ht="25.5" customHeight="1" x14ac:dyDescent="0.35">
      <c r="F39" s="57"/>
      <c r="G39" s="52" t="s">
        <v>257</v>
      </c>
      <c r="H39" s="52"/>
      <c r="I39" s="52"/>
      <c r="J39" s="52"/>
      <c r="K39" s="52"/>
      <c r="L39" s="55">
        <f>'ủng hộ PY GL QN'!E127</f>
        <v>262434280</v>
      </c>
      <c r="M39" s="56"/>
    </row>
    <row r="40" spans="2:14" ht="25.5" customHeight="1" x14ac:dyDescent="0.35">
      <c r="F40" s="57"/>
      <c r="G40" s="52" t="s">
        <v>258</v>
      </c>
      <c r="H40" s="52"/>
      <c r="I40" s="52"/>
      <c r="J40" s="52"/>
      <c r="K40" s="52"/>
      <c r="L40" s="55">
        <f>L39</f>
        <v>262434280</v>
      </c>
      <c r="M40" s="56"/>
    </row>
    <row r="41" spans="2:14" s="3" customFormat="1" ht="26.25" customHeight="1" x14ac:dyDescent="0.35">
      <c r="F41" s="58"/>
      <c r="G41" s="11" t="s">
        <v>242</v>
      </c>
      <c r="H41" s="11"/>
      <c r="I41" s="11"/>
      <c r="J41" s="11"/>
      <c r="K41" s="14"/>
      <c r="L41" s="60">
        <f>L40+L39-L38</f>
        <v>-31970200</v>
      </c>
      <c r="M41" s="11"/>
      <c r="N41" s="59"/>
    </row>
    <row r="42" spans="2:14" ht="15.5" x14ac:dyDescent="0.35">
      <c r="G42" s="7"/>
      <c r="H42" s="7"/>
      <c r="I42" s="7"/>
      <c r="J42" s="7"/>
      <c r="K42" s="13"/>
      <c r="L42" s="7"/>
      <c r="M42" s="7"/>
    </row>
    <row r="43" spans="2:14" ht="15.5" x14ac:dyDescent="0.35">
      <c r="G43" s="7"/>
      <c r="H43" s="7"/>
      <c r="I43" s="7"/>
      <c r="J43" s="7"/>
      <c r="K43" s="13"/>
      <c r="L43" s="7"/>
      <c r="M43" s="7"/>
    </row>
    <row r="101" spans="2:11" ht="31" x14ac:dyDescent="0.35">
      <c r="B101" s="4" t="s">
        <v>7</v>
      </c>
      <c r="C101" s="5" t="s">
        <v>8</v>
      </c>
      <c r="D101" s="6" t="s">
        <v>9</v>
      </c>
    </row>
    <row r="102" spans="2:11" ht="15.5" x14ac:dyDescent="0.35">
      <c r="B102" s="8">
        <v>1</v>
      </c>
      <c r="C102" s="9" t="s">
        <v>19</v>
      </c>
      <c r="D102" s="10">
        <v>513</v>
      </c>
    </row>
    <row r="103" spans="2:11" ht="15.5" x14ac:dyDescent="0.35">
      <c r="B103" s="8">
        <v>2</v>
      </c>
      <c r="C103" s="9" t="s">
        <v>20</v>
      </c>
      <c r="D103" s="10">
        <v>518</v>
      </c>
    </row>
    <row r="104" spans="2:11" ht="16.5" x14ac:dyDescent="0.45">
      <c r="B104" s="8">
        <v>3</v>
      </c>
      <c r="C104" s="9" t="s">
        <v>18</v>
      </c>
      <c r="D104" s="10">
        <v>450</v>
      </c>
      <c r="G104" s="19" t="s">
        <v>21</v>
      </c>
    </row>
    <row r="105" spans="2:11" ht="15.5" x14ac:dyDescent="0.35">
      <c r="B105" s="5"/>
      <c r="C105" s="4" t="s">
        <v>3</v>
      </c>
      <c r="D105" s="12">
        <v>1481</v>
      </c>
    </row>
    <row r="109" spans="2:11" x14ac:dyDescent="0.35">
      <c r="C109" s="2" t="s">
        <v>22</v>
      </c>
    </row>
    <row r="112" spans="2:11" x14ac:dyDescent="0.35">
      <c r="H112" s="65" t="s">
        <v>33</v>
      </c>
      <c r="I112" s="65"/>
      <c r="J112" s="65" t="s">
        <v>34</v>
      </c>
      <c r="K112" s="65"/>
    </row>
    <row r="113" spans="7:9" x14ac:dyDescent="0.35">
      <c r="H113" s="2" t="s">
        <v>23</v>
      </c>
      <c r="I113" s="2" t="s">
        <v>24</v>
      </c>
    </row>
    <row r="114" spans="7:9" x14ac:dyDescent="0.35">
      <c r="G114" s="2" t="s">
        <v>22</v>
      </c>
    </row>
    <row r="115" spans="7:9" x14ac:dyDescent="0.35">
      <c r="G115" s="2" t="s">
        <v>25</v>
      </c>
    </row>
    <row r="116" spans="7:9" x14ac:dyDescent="0.35">
      <c r="G116" s="2" t="s">
        <v>26</v>
      </c>
    </row>
    <row r="117" spans="7:9" x14ac:dyDescent="0.35">
      <c r="G117" s="2" t="s">
        <v>27</v>
      </c>
    </row>
    <row r="118" spans="7:9" x14ac:dyDescent="0.35">
      <c r="G118" s="2" t="s">
        <v>28</v>
      </c>
    </row>
    <row r="119" spans="7:9" x14ac:dyDescent="0.35">
      <c r="G119" s="2" t="s">
        <v>29</v>
      </c>
    </row>
    <row r="120" spans="7:9" x14ac:dyDescent="0.35">
      <c r="G120" s="2" t="s">
        <v>30</v>
      </c>
    </row>
    <row r="121" spans="7:9" x14ac:dyDescent="0.35">
      <c r="G121" s="2" t="s">
        <v>31</v>
      </c>
    </row>
    <row r="122" spans="7:9" x14ac:dyDescent="0.35">
      <c r="G122" s="2" t="s">
        <v>32</v>
      </c>
    </row>
  </sheetData>
  <mergeCells count="3">
    <mergeCell ref="F2:M2"/>
    <mergeCell ref="H112:I112"/>
    <mergeCell ref="J112:K1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826C-38D6-4DAE-9206-A9B5C4BC0C30}">
  <dimension ref="B1:H148"/>
  <sheetViews>
    <sheetView tabSelected="1" topLeftCell="A2" workbookViewId="0">
      <selection activeCell="B113" sqref="B113:E125"/>
    </sheetView>
  </sheetViews>
  <sheetFormatPr defaultColWidth="9.1796875" defaultRowHeight="15.5" x14ac:dyDescent="0.35"/>
  <cols>
    <col min="1" max="1" width="1.54296875" style="29" customWidth="1"/>
    <col min="2" max="2" width="5.1796875" style="29" bestFit="1" customWidth="1"/>
    <col min="3" max="3" width="8" style="30" hidden="1" customWidth="1"/>
    <col min="4" max="4" width="47.26953125" style="29" bestFit="1" customWidth="1"/>
    <col min="5" max="5" width="17.453125" style="31" customWidth="1"/>
    <col min="6" max="6" width="1.26953125" style="29" customWidth="1"/>
    <col min="7" max="7" width="0" style="29" hidden="1" customWidth="1"/>
    <col min="8" max="16384" width="9.1796875" style="29"/>
  </cols>
  <sheetData>
    <row r="1" spans="2:6" ht="8.25" customHeight="1" x14ac:dyDescent="0.35"/>
    <row r="2" spans="2:6" ht="63.75" customHeight="1" x14ac:dyDescent="0.35">
      <c r="B2" s="66" t="s">
        <v>260</v>
      </c>
      <c r="C2" s="67"/>
      <c r="D2" s="67"/>
      <c r="E2" s="67"/>
      <c r="F2" s="67"/>
    </row>
    <row r="3" spans="2:6" s="35" customFormat="1" ht="18.75" customHeight="1" x14ac:dyDescent="0.35">
      <c r="B3" s="32" t="s">
        <v>7</v>
      </c>
      <c r="C3" s="33" t="s">
        <v>66</v>
      </c>
      <c r="D3" s="33" t="s">
        <v>67</v>
      </c>
      <c r="E3" s="34" t="s">
        <v>68</v>
      </c>
    </row>
    <row r="4" spans="2:6" x14ac:dyDescent="0.35">
      <c r="B4" s="36">
        <v>1</v>
      </c>
      <c r="C4" s="37"/>
      <c r="D4" s="38" t="s">
        <v>69</v>
      </c>
      <c r="E4" s="39">
        <v>3000000</v>
      </c>
    </row>
    <row r="5" spans="2:6" x14ac:dyDescent="0.35">
      <c r="B5" s="36">
        <v>2</v>
      </c>
      <c r="C5" s="37"/>
      <c r="D5" s="38" t="s">
        <v>70</v>
      </c>
      <c r="E5" s="39">
        <v>500000</v>
      </c>
    </row>
    <row r="6" spans="2:6" x14ac:dyDescent="0.35">
      <c r="B6" s="36">
        <v>3</v>
      </c>
      <c r="C6" s="37"/>
      <c r="D6" s="38" t="s">
        <v>71</v>
      </c>
      <c r="E6" s="39">
        <v>500000</v>
      </c>
    </row>
    <row r="7" spans="2:6" x14ac:dyDescent="0.35">
      <c r="B7" s="36">
        <v>4</v>
      </c>
      <c r="C7" s="37"/>
      <c r="D7" s="38" t="s">
        <v>72</v>
      </c>
      <c r="E7" s="39">
        <v>1000000</v>
      </c>
    </row>
    <row r="8" spans="2:6" x14ac:dyDescent="0.35">
      <c r="B8" s="36">
        <v>5</v>
      </c>
      <c r="C8" s="37"/>
      <c r="D8" s="38" t="s">
        <v>73</v>
      </c>
      <c r="E8" s="39">
        <v>500000</v>
      </c>
    </row>
    <row r="9" spans="2:6" x14ac:dyDescent="0.35">
      <c r="B9" s="36">
        <v>6</v>
      </c>
      <c r="C9" s="37"/>
      <c r="D9" s="38" t="s">
        <v>74</v>
      </c>
      <c r="E9" s="39">
        <v>500000</v>
      </c>
    </row>
    <row r="10" spans="2:6" x14ac:dyDescent="0.35">
      <c r="B10" s="36">
        <v>7</v>
      </c>
      <c r="C10" s="37"/>
      <c r="D10" s="38" t="s">
        <v>75</v>
      </c>
      <c r="E10" s="39">
        <v>5000000</v>
      </c>
    </row>
    <row r="11" spans="2:6" x14ac:dyDescent="0.35">
      <c r="B11" s="36">
        <v>8</v>
      </c>
      <c r="C11" s="37"/>
      <c r="D11" s="38" t="s">
        <v>76</v>
      </c>
      <c r="E11" s="39">
        <v>500000</v>
      </c>
    </row>
    <row r="12" spans="2:6" x14ac:dyDescent="0.35">
      <c r="B12" s="36">
        <v>9</v>
      </c>
      <c r="C12" s="37"/>
      <c r="D12" s="38" t="s">
        <v>77</v>
      </c>
      <c r="E12" s="39">
        <v>3000000</v>
      </c>
    </row>
    <row r="13" spans="2:6" x14ac:dyDescent="0.35">
      <c r="B13" s="36">
        <v>10</v>
      </c>
      <c r="C13" s="37"/>
      <c r="D13" s="38" t="s">
        <v>78</v>
      </c>
      <c r="E13" s="39">
        <v>10000000</v>
      </c>
    </row>
    <row r="14" spans="2:6" x14ac:dyDescent="0.35">
      <c r="B14" s="36">
        <v>11</v>
      </c>
      <c r="C14" s="37"/>
      <c r="D14" s="38" t="s">
        <v>79</v>
      </c>
      <c r="E14" s="39">
        <v>2000000</v>
      </c>
    </row>
    <row r="15" spans="2:6" x14ac:dyDescent="0.35">
      <c r="B15" s="36">
        <v>12</v>
      </c>
      <c r="C15" s="37"/>
      <c r="D15" s="38" t="s">
        <v>80</v>
      </c>
      <c r="E15" s="40">
        <v>2000000</v>
      </c>
    </row>
    <row r="16" spans="2:6" x14ac:dyDescent="0.35">
      <c r="B16" s="36">
        <v>13</v>
      </c>
      <c r="C16" s="37"/>
      <c r="D16" s="38" t="s">
        <v>81</v>
      </c>
      <c r="E16" s="40">
        <v>500000</v>
      </c>
    </row>
    <row r="17" spans="2:5" x14ac:dyDescent="0.35">
      <c r="B17" s="36">
        <v>14</v>
      </c>
      <c r="C17" s="37"/>
      <c r="D17" s="38" t="s">
        <v>82</v>
      </c>
      <c r="E17" s="40">
        <v>2000000</v>
      </c>
    </row>
    <row r="18" spans="2:5" x14ac:dyDescent="0.35">
      <c r="B18" s="36">
        <v>15</v>
      </c>
      <c r="C18" s="37"/>
      <c r="D18" s="38" t="s">
        <v>83</v>
      </c>
      <c r="E18" s="40">
        <v>300000</v>
      </c>
    </row>
    <row r="19" spans="2:5" x14ac:dyDescent="0.35">
      <c r="B19" s="36">
        <v>16</v>
      </c>
      <c r="C19" s="37"/>
      <c r="D19" s="38" t="s">
        <v>84</v>
      </c>
      <c r="E19" s="40">
        <v>1000000</v>
      </c>
    </row>
    <row r="20" spans="2:5" x14ac:dyDescent="0.35">
      <c r="B20" s="36">
        <v>17</v>
      </c>
      <c r="C20" s="37"/>
      <c r="D20" s="38" t="s">
        <v>85</v>
      </c>
      <c r="E20" s="40">
        <v>1000000</v>
      </c>
    </row>
    <row r="21" spans="2:5" x14ac:dyDescent="0.35">
      <c r="B21" s="36">
        <v>18</v>
      </c>
      <c r="C21" s="37"/>
      <c r="D21" s="38" t="s">
        <v>86</v>
      </c>
      <c r="E21" s="40">
        <v>500000</v>
      </c>
    </row>
    <row r="22" spans="2:5" x14ac:dyDescent="0.35">
      <c r="B22" s="36">
        <v>19</v>
      </c>
      <c r="C22" s="37"/>
      <c r="D22" s="38" t="s">
        <v>87</v>
      </c>
      <c r="E22" s="40">
        <v>500000</v>
      </c>
    </row>
    <row r="23" spans="2:5" x14ac:dyDescent="0.35">
      <c r="B23" s="36">
        <v>20</v>
      </c>
      <c r="C23" s="37"/>
      <c r="D23" s="38" t="s">
        <v>88</v>
      </c>
      <c r="E23" s="40">
        <v>500000</v>
      </c>
    </row>
    <row r="24" spans="2:5" x14ac:dyDescent="0.35">
      <c r="B24" s="36">
        <v>21</v>
      </c>
      <c r="C24" s="37"/>
      <c r="D24" s="38" t="s">
        <v>89</v>
      </c>
      <c r="E24" s="40">
        <v>100000</v>
      </c>
    </row>
    <row r="25" spans="2:5" x14ac:dyDescent="0.35">
      <c r="B25" s="36">
        <v>22</v>
      </c>
      <c r="C25" s="37"/>
      <c r="D25" s="38" t="s">
        <v>90</v>
      </c>
      <c r="E25" s="40">
        <v>500000</v>
      </c>
    </row>
    <row r="26" spans="2:5" x14ac:dyDescent="0.35">
      <c r="B26" s="36">
        <v>23</v>
      </c>
      <c r="C26" s="37"/>
      <c r="D26" s="38" t="s">
        <v>91</v>
      </c>
      <c r="E26" s="40">
        <v>500000</v>
      </c>
    </row>
    <row r="27" spans="2:5" x14ac:dyDescent="0.35">
      <c r="B27" s="36">
        <v>24</v>
      </c>
      <c r="C27" s="37"/>
      <c r="D27" s="38" t="s">
        <v>92</v>
      </c>
      <c r="E27" s="40">
        <v>500000</v>
      </c>
    </row>
    <row r="28" spans="2:5" x14ac:dyDescent="0.35">
      <c r="B28" s="36">
        <v>25</v>
      </c>
      <c r="C28" s="37"/>
      <c r="D28" s="38" t="s">
        <v>93</v>
      </c>
      <c r="E28" s="40">
        <v>500000</v>
      </c>
    </row>
    <row r="29" spans="2:5" x14ac:dyDescent="0.35">
      <c r="B29" s="36">
        <v>26</v>
      </c>
      <c r="C29" s="37"/>
      <c r="D29" s="38" t="s">
        <v>94</v>
      </c>
      <c r="E29" s="40">
        <v>2000000</v>
      </c>
    </row>
    <row r="30" spans="2:5" x14ac:dyDescent="0.35">
      <c r="B30" s="36">
        <v>27</v>
      </c>
      <c r="C30" s="37"/>
      <c r="D30" s="38" t="s">
        <v>95</v>
      </c>
      <c r="E30" s="40">
        <v>3000000</v>
      </c>
    </row>
    <row r="31" spans="2:5" x14ac:dyDescent="0.35">
      <c r="B31" s="36">
        <v>28</v>
      </c>
      <c r="C31" s="37"/>
      <c r="D31" s="38" t="s">
        <v>96</v>
      </c>
      <c r="E31" s="40">
        <v>1500000</v>
      </c>
    </row>
    <row r="32" spans="2:5" x14ac:dyDescent="0.35">
      <c r="B32" s="36">
        <v>29</v>
      </c>
      <c r="C32" s="37"/>
      <c r="D32" s="38" t="s">
        <v>97</v>
      </c>
      <c r="E32" s="40">
        <v>500000</v>
      </c>
    </row>
    <row r="33" spans="2:5" x14ac:dyDescent="0.35">
      <c r="B33" s="36">
        <v>30</v>
      </c>
      <c r="C33" s="37"/>
      <c r="D33" s="38" t="s">
        <v>98</v>
      </c>
      <c r="E33" s="40">
        <v>1000000</v>
      </c>
    </row>
    <row r="34" spans="2:5" x14ac:dyDescent="0.35">
      <c r="B34" s="36">
        <v>31</v>
      </c>
      <c r="C34" s="37"/>
      <c r="D34" s="38" t="s">
        <v>99</v>
      </c>
      <c r="E34" s="40">
        <v>500000</v>
      </c>
    </row>
    <row r="35" spans="2:5" x14ac:dyDescent="0.35">
      <c r="B35" s="36">
        <v>32</v>
      </c>
      <c r="C35" s="37"/>
      <c r="D35" s="38" t="s">
        <v>100</v>
      </c>
      <c r="E35" s="40">
        <v>5000000</v>
      </c>
    </row>
    <row r="36" spans="2:5" x14ac:dyDescent="0.35">
      <c r="B36" s="36">
        <v>33</v>
      </c>
      <c r="C36" s="37"/>
      <c r="D36" s="38" t="s">
        <v>83</v>
      </c>
      <c r="E36" s="40">
        <v>600000</v>
      </c>
    </row>
    <row r="37" spans="2:5" x14ac:dyDescent="0.35">
      <c r="B37" s="36">
        <v>34</v>
      </c>
      <c r="C37" s="37"/>
      <c r="D37" s="38" t="s">
        <v>101</v>
      </c>
      <c r="E37" s="40">
        <v>500000</v>
      </c>
    </row>
    <row r="38" spans="2:5" x14ac:dyDescent="0.35">
      <c r="B38" s="36">
        <v>35</v>
      </c>
      <c r="C38" s="37"/>
      <c r="D38" s="38" t="s">
        <v>102</v>
      </c>
      <c r="E38" s="40">
        <v>3000000</v>
      </c>
    </row>
    <row r="39" spans="2:5" x14ac:dyDescent="0.35">
      <c r="B39" s="36">
        <v>36</v>
      </c>
      <c r="C39" s="37"/>
      <c r="D39" s="38" t="s">
        <v>103</v>
      </c>
      <c r="E39" s="40">
        <v>1000000</v>
      </c>
    </row>
    <row r="40" spans="2:5" x14ac:dyDescent="0.35">
      <c r="B40" s="36">
        <v>37</v>
      </c>
      <c r="C40" s="37"/>
      <c r="D40" s="38" t="s">
        <v>104</v>
      </c>
      <c r="E40" s="40">
        <v>1000000</v>
      </c>
    </row>
    <row r="41" spans="2:5" x14ac:dyDescent="0.35">
      <c r="B41" s="36">
        <v>38</v>
      </c>
      <c r="C41" s="37"/>
      <c r="D41" s="38" t="s">
        <v>105</v>
      </c>
      <c r="E41" s="40">
        <v>1000000</v>
      </c>
    </row>
    <row r="42" spans="2:5" x14ac:dyDescent="0.35">
      <c r="B42" s="36">
        <v>39</v>
      </c>
      <c r="C42" s="37"/>
      <c r="D42" s="38" t="s">
        <v>106</v>
      </c>
      <c r="E42" s="39">
        <v>300000</v>
      </c>
    </row>
    <row r="43" spans="2:5" x14ac:dyDescent="0.35">
      <c r="B43" s="36">
        <v>40</v>
      </c>
      <c r="C43" s="37"/>
      <c r="D43" s="38" t="s">
        <v>107</v>
      </c>
      <c r="E43" s="39">
        <v>500000</v>
      </c>
    </row>
    <row r="44" spans="2:5" x14ac:dyDescent="0.35">
      <c r="B44" s="36">
        <v>41</v>
      </c>
      <c r="C44" s="37"/>
      <c r="D44" s="38" t="s">
        <v>108</v>
      </c>
      <c r="E44" s="39">
        <v>200000</v>
      </c>
    </row>
    <row r="45" spans="2:5" x14ac:dyDescent="0.35">
      <c r="B45" s="36">
        <v>42</v>
      </c>
      <c r="C45" s="37"/>
      <c r="D45" s="38" t="s">
        <v>109</v>
      </c>
      <c r="E45" s="40">
        <v>1000000</v>
      </c>
    </row>
    <row r="46" spans="2:5" x14ac:dyDescent="0.35">
      <c r="B46" s="36">
        <v>43</v>
      </c>
      <c r="C46" s="37"/>
      <c r="D46" s="38" t="s">
        <v>110</v>
      </c>
      <c r="E46" s="40">
        <v>1000000</v>
      </c>
    </row>
    <row r="47" spans="2:5" x14ac:dyDescent="0.35">
      <c r="B47" s="36">
        <v>44</v>
      </c>
      <c r="C47" s="37"/>
      <c r="D47" s="38" t="s">
        <v>111</v>
      </c>
      <c r="E47" s="40">
        <v>1000000</v>
      </c>
    </row>
    <row r="48" spans="2:5" x14ac:dyDescent="0.35">
      <c r="B48" s="36">
        <v>45</v>
      </c>
      <c r="C48" s="37"/>
      <c r="D48" s="38" t="s">
        <v>112</v>
      </c>
      <c r="E48" s="40">
        <v>1100000</v>
      </c>
    </row>
    <row r="49" spans="2:5" x14ac:dyDescent="0.35">
      <c r="B49" s="36">
        <v>46</v>
      </c>
      <c r="C49" s="37"/>
      <c r="D49" s="38" t="s">
        <v>113</v>
      </c>
      <c r="E49" s="40">
        <v>500000</v>
      </c>
    </row>
    <row r="50" spans="2:5" x14ac:dyDescent="0.35">
      <c r="B50" s="36">
        <v>47</v>
      </c>
      <c r="C50" s="37"/>
      <c r="D50" s="38" t="s">
        <v>114</v>
      </c>
      <c r="E50" s="40">
        <v>1000000</v>
      </c>
    </row>
    <row r="51" spans="2:5" x14ac:dyDescent="0.35">
      <c r="B51" s="36">
        <v>48</v>
      </c>
      <c r="C51" s="37"/>
      <c r="D51" s="38" t="s">
        <v>115</v>
      </c>
      <c r="E51" s="40">
        <v>20000000</v>
      </c>
    </row>
    <row r="52" spans="2:5" x14ac:dyDescent="0.35">
      <c r="B52" s="36">
        <v>49</v>
      </c>
      <c r="C52" s="37"/>
      <c r="D52" s="38" t="s">
        <v>116</v>
      </c>
      <c r="E52" s="40">
        <v>1000000</v>
      </c>
    </row>
    <row r="53" spans="2:5" x14ac:dyDescent="0.35">
      <c r="B53" s="36">
        <v>50</v>
      </c>
      <c r="C53" s="37"/>
      <c r="D53" s="38" t="s">
        <v>117</v>
      </c>
      <c r="E53" s="40">
        <v>1000000</v>
      </c>
    </row>
    <row r="54" spans="2:5" x14ac:dyDescent="0.35">
      <c r="B54" s="36">
        <v>51</v>
      </c>
      <c r="C54" s="37"/>
      <c r="D54" s="38" t="s">
        <v>118</v>
      </c>
      <c r="E54" s="40">
        <v>500000</v>
      </c>
    </row>
    <row r="55" spans="2:5" x14ac:dyDescent="0.35">
      <c r="B55" s="36">
        <v>52</v>
      </c>
      <c r="C55" s="37"/>
      <c r="D55" s="38" t="s">
        <v>119</v>
      </c>
      <c r="E55" s="40">
        <v>10021281</v>
      </c>
    </row>
    <row r="56" spans="2:5" x14ac:dyDescent="0.35">
      <c r="B56" s="36">
        <v>53</v>
      </c>
      <c r="C56" s="37"/>
      <c r="D56" s="38" t="s">
        <v>120</v>
      </c>
      <c r="E56" s="40">
        <v>1000000</v>
      </c>
    </row>
    <row r="57" spans="2:5" x14ac:dyDescent="0.35">
      <c r="B57" s="36">
        <v>54</v>
      </c>
      <c r="C57" s="37"/>
      <c r="D57" s="38" t="s">
        <v>121</v>
      </c>
      <c r="E57" s="40">
        <v>1000000</v>
      </c>
    </row>
    <row r="58" spans="2:5" x14ac:dyDescent="0.35">
      <c r="B58" s="36">
        <v>55</v>
      </c>
      <c r="C58" s="37"/>
      <c r="D58" s="38" t="s">
        <v>122</v>
      </c>
      <c r="E58" s="40">
        <v>500000</v>
      </c>
    </row>
    <row r="59" spans="2:5" x14ac:dyDescent="0.35">
      <c r="B59" s="36">
        <v>56</v>
      </c>
      <c r="C59" s="37"/>
      <c r="D59" s="38" t="s">
        <v>123</v>
      </c>
      <c r="E59" s="40">
        <v>500000</v>
      </c>
    </row>
    <row r="60" spans="2:5" x14ac:dyDescent="0.35">
      <c r="B60" s="36">
        <v>57</v>
      </c>
      <c r="C60" s="37"/>
      <c r="D60" s="38" t="s">
        <v>124</v>
      </c>
      <c r="E60" s="40">
        <v>2000000</v>
      </c>
    </row>
    <row r="61" spans="2:5" x14ac:dyDescent="0.35">
      <c r="B61" s="36">
        <v>58</v>
      </c>
      <c r="C61" s="37"/>
      <c r="D61" s="38" t="s">
        <v>125</v>
      </c>
      <c r="E61" s="40">
        <v>2000000</v>
      </c>
    </row>
    <row r="62" spans="2:5" x14ac:dyDescent="0.35">
      <c r="B62" s="36">
        <v>59</v>
      </c>
      <c r="C62" s="37"/>
      <c r="D62" s="38" t="s">
        <v>126</v>
      </c>
      <c r="E62" s="40">
        <v>500000</v>
      </c>
    </row>
    <row r="63" spans="2:5" x14ac:dyDescent="0.35">
      <c r="B63" s="36">
        <v>60</v>
      </c>
      <c r="C63" s="37"/>
      <c r="D63" s="38" t="s">
        <v>127</v>
      </c>
      <c r="E63" s="40">
        <v>1000000</v>
      </c>
    </row>
    <row r="64" spans="2:5" x14ac:dyDescent="0.35">
      <c r="B64" s="36">
        <v>61</v>
      </c>
      <c r="C64" s="37"/>
      <c r="D64" s="38" t="s">
        <v>128</v>
      </c>
      <c r="E64" s="40">
        <v>1000000</v>
      </c>
    </row>
    <row r="65" spans="2:5" x14ac:dyDescent="0.35">
      <c r="B65" s="36">
        <v>62</v>
      </c>
      <c r="C65" s="37"/>
      <c r="D65" s="38" t="s">
        <v>129</v>
      </c>
      <c r="E65" s="40">
        <v>500000</v>
      </c>
    </row>
    <row r="66" spans="2:5" x14ac:dyDescent="0.35">
      <c r="B66" s="36">
        <v>63</v>
      </c>
      <c r="C66" s="37"/>
      <c r="D66" s="38" t="s">
        <v>130</v>
      </c>
      <c r="E66" s="40">
        <v>1000000</v>
      </c>
    </row>
    <row r="67" spans="2:5" x14ac:dyDescent="0.35">
      <c r="B67" s="36">
        <v>64</v>
      </c>
      <c r="C67" s="37"/>
      <c r="D67" s="38" t="s">
        <v>131</v>
      </c>
      <c r="E67" s="40">
        <v>150000</v>
      </c>
    </row>
    <row r="68" spans="2:5" x14ac:dyDescent="0.35">
      <c r="B68" s="36">
        <v>65</v>
      </c>
      <c r="C68" s="37"/>
      <c r="D68" s="38" t="s">
        <v>132</v>
      </c>
      <c r="E68" s="40">
        <v>5000000</v>
      </c>
    </row>
    <row r="69" spans="2:5" x14ac:dyDescent="0.35">
      <c r="B69" s="36">
        <v>66</v>
      </c>
      <c r="C69" s="37"/>
      <c r="D69" s="38" t="s">
        <v>133</v>
      </c>
      <c r="E69" s="40">
        <v>500000</v>
      </c>
    </row>
    <row r="70" spans="2:5" x14ac:dyDescent="0.35">
      <c r="B70" s="36">
        <v>67</v>
      </c>
      <c r="C70" s="37"/>
      <c r="D70" s="38" t="s">
        <v>134</v>
      </c>
      <c r="E70" s="40">
        <v>1000000</v>
      </c>
    </row>
    <row r="71" spans="2:5" x14ac:dyDescent="0.35">
      <c r="B71" s="36">
        <v>68</v>
      </c>
      <c r="C71" s="37"/>
      <c r="D71" s="38" t="s">
        <v>135</v>
      </c>
      <c r="E71" s="40">
        <v>500000</v>
      </c>
    </row>
    <row r="72" spans="2:5" x14ac:dyDescent="0.35">
      <c r="B72" s="36">
        <v>69</v>
      </c>
      <c r="C72" s="37"/>
      <c r="D72" s="38" t="s">
        <v>136</v>
      </c>
      <c r="E72" s="40">
        <v>1000000</v>
      </c>
    </row>
    <row r="73" spans="2:5" x14ac:dyDescent="0.35">
      <c r="B73" s="36">
        <v>70</v>
      </c>
      <c r="C73" s="37"/>
      <c r="D73" s="38" t="s">
        <v>137</v>
      </c>
      <c r="E73" s="40">
        <v>1000000</v>
      </c>
    </row>
    <row r="74" spans="2:5" x14ac:dyDescent="0.35">
      <c r="B74" s="36">
        <v>71</v>
      </c>
      <c r="C74" s="37"/>
      <c r="D74" s="38" t="s">
        <v>138</v>
      </c>
      <c r="E74" s="40">
        <v>500000</v>
      </c>
    </row>
    <row r="75" spans="2:5" x14ac:dyDescent="0.35">
      <c r="B75" s="36">
        <v>72</v>
      </c>
      <c r="C75" s="37"/>
      <c r="D75" s="38" t="s">
        <v>139</v>
      </c>
      <c r="E75" s="40">
        <v>2000000</v>
      </c>
    </row>
    <row r="76" spans="2:5" x14ac:dyDescent="0.35">
      <c r="B76" s="36">
        <v>73</v>
      </c>
      <c r="C76" s="37"/>
      <c r="D76" s="38" t="s">
        <v>140</v>
      </c>
      <c r="E76" s="40">
        <v>3000000</v>
      </c>
    </row>
    <row r="77" spans="2:5" x14ac:dyDescent="0.35">
      <c r="B77" s="36">
        <v>74</v>
      </c>
      <c r="C77" s="37"/>
      <c r="D77" s="38" t="s">
        <v>141</v>
      </c>
      <c r="E77" s="40">
        <v>3000000</v>
      </c>
    </row>
    <row r="78" spans="2:5" ht="15" customHeight="1" x14ac:dyDescent="0.35">
      <c r="B78" s="36">
        <v>75</v>
      </c>
      <c r="C78" s="37"/>
      <c r="D78" s="38" t="s">
        <v>142</v>
      </c>
      <c r="E78" s="40">
        <v>500000</v>
      </c>
    </row>
    <row r="79" spans="2:5" x14ac:dyDescent="0.35">
      <c r="B79" s="36">
        <v>76</v>
      </c>
      <c r="C79" s="37"/>
      <c r="D79" s="38" t="s">
        <v>143</v>
      </c>
      <c r="E79" s="40">
        <v>5000000</v>
      </c>
    </row>
    <row r="80" spans="2:5" x14ac:dyDescent="0.35">
      <c r="B80" s="36">
        <v>77</v>
      </c>
      <c r="C80" s="37"/>
      <c r="D80" s="38" t="s">
        <v>101</v>
      </c>
      <c r="E80" s="40">
        <v>500000</v>
      </c>
    </row>
    <row r="81" spans="2:7" x14ac:dyDescent="0.35">
      <c r="B81" s="36">
        <v>78</v>
      </c>
      <c r="C81" s="37"/>
      <c r="D81" s="38" t="s">
        <v>144</v>
      </c>
      <c r="E81" s="40">
        <v>9999999</v>
      </c>
    </row>
    <row r="82" spans="2:7" x14ac:dyDescent="0.35">
      <c r="B82" s="36">
        <v>79</v>
      </c>
      <c r="C82" s="37"/>
      <c r="D82" s="38" t="s">
        <v>145</v>
      </c>
      <c r="E82" s="40">
        <v>2000000</v>
      </c>
    </row>
    <row r="83" spans="2:7" x14ac:dyDescent="0.35">
      <c r="B83" s="36">
        <v>80</v>
      </c>
      <c r="C83" s="37"/>
      <c r="D83" s="38" t="s">
        <v>146</v>
      </c>
      <c r="E83" s="40">
        <v>1000000</v>
      </c>
    </row>
    <row r="84" spans="2:7" x14ac:dyDescent="0.35">
      <c r="B84" s="36">
        <v>81</v>
      </c>
      <c r="C84" s="41"/>
      <c r="D84" s="38" t="s">
        <v>75</v>
      </c>
      <c r="E84" s="40">
        <v>5000000</v>
      </c>
    </row>
    <row r="85" spans="2:7" x14ac:dyDescent="0.35">
      <c r="B85" s="36">
        <v>82</v>
      </c>
      <c r="C85" s="41"/>
      <c r="D85" s="38" t="s">
        <v>147</v>
      </c>
      <c r="E85" s="40">
        <v>2000000</v>
      </c>
    </row>
    <row r="86" spans="2:7" x14ac:dyDescent="0.35">
      <c r="B86" s="36">
        <v>83</v>
      </c>
      <c r="C86" s="41"/>
      <c r="D86" s="38" t="s">
        <v>148</v>
      </c>
      <c r="E86" s="40">
        <v>3000000</v>
      </c>
    </row>
    <row r="87" spans="2:7" x14ac:dyDescent="0.35">
      <c r="B87" s="36">
        <v>84</v>
      </c>
      <c r="C87" s="41"/>
      <c r="D87" s="38" t="s">
        <v>149</v>
      </c>
      <c r="E87" s="40">
        <v>2000000</v>
      </c>
      <c r="G87" s="29" t="s">
        <v>64</v>
      </c>
    </row>
    <row r="88" spans="2:7" x14ac:dyDescent="0.35">
      <c r="B88" s="36">
        <v>85</v>
      </c>
      <c r="C88" s="41"/>
      <c r="D88" s="38" t="s">
        <v>150</v>
      </c>
      <c r="E88" s="40">
        <v>2000000</v>
      </c>
      <c r="G88" s="29" t="s">
        <v>64</v>
      </c>
    </row>
    <row r="89" spans="2:7" x14ac:dyDescent="0.35">
      <c r="B89" s="36">
        <v>86</v>
      </c>
      <c r="C89" s="41"/>
      <c r="D89" s="38" t="s">
        <v>151</v>
      </c>
      <c r="E89" s="40">
        <v>2000000</v>
      </c>
      <c r="G89" s="29" t="s">
        <v>64</v>
      </c>
    </row>
    <row r="90" spans="2:7" x14ac:dyDescent="0.35">
      <c r="B90" s="36">
        <v>87</v>
      </c>
      <c r="C90" s="41"/>
      <c r="D90" s="38" t="s">
        <v>152</v>
      </c>
      <c r="E90" s="40">
        <v>2000000</v>
      </c>
      <c r="G90" s="29" t="s">
        <v>64</v>
      </c>
    </row>
    <row r="91" spans="2:7" x14ac:dyDescent="0.35">
      <c r="B91" s="36">
        <v>88</v>
      </c>
      <c r="C91" s="41"/>
      <c r="D91" s="38" t="s">
        <v>101</v>
      </c>
      <c r="E91" s="40">
        <v>500000</v>
      </c>
      <c r="G91" s="29" t="s">
        <v>64</v>
      </c>
    </row>
    <row r="92" spans="2:7" x14ac:dyDescent="0.35">
      <c r="B92" s="36">
        <v>89</v>
      </c>
      <c r="C92" s="41"/>
      <c r="D92" s="38" t="s">
        <v>238</v>
      </c>
      <c r="E92" s="40">
        <v>200000</v>
      </c>
    </row>
    <row r="93" spans="2:7" x14ac:dyDescent="0.35">
      <c r="B93" s="36">
        <v>90</v>
      </c>
      <c r="C93" s="41"/>
      <c r="D93" s="38" t="s">
        <v>237</v>
      </c>
      <c r="E93" s="40">
        <v>500000</v>
      </c>
    </row>
    <row r="94" spans="2:7" x14ac:dyDescent="0.35">
      <c r="B94" s="36">
        <v>91</v>
      </c>
      <c r="C94" s="41"/>
      <c r="D94" s="38" t="s">
        <v>236</v>
      </c>
      <c r="E94" s="40">
        <v>1000000</v>
      </c>
    </row>
    <row r="95" spans="2:7" x14ac:dyDescent="0.35">
      <c r="B95" s="36">
        <v>92</v>
      </c>
      <c r="C95" s="41"/>
      <c r="D95" s="38" t="s">
        <v>235</v>
      </c>
      <c r="E95" s="40">
        <v>300000</v>
      </c>
    </row>
    <row r="96" spans="2:7" x14ac:dyDescent="0.35">
      <c r="B96" s="36">
        <v>93</v>
      </c>
      <c r="C96" s="41"/>
      <c r="D96" s="38" t="s">
        <v>234</v>
      </c>
      <c r="E96" s="40">
        <v>1000000</v>
      </c>
    </row>
    <row r="97" spans="2:7" x14ac:dyDescent="0.35">
      <c r="B97" s="36">
        <v>94</v>
      </c>
      <c r="C97" s="41"/>
      <c r="D97" s="38" t="s">
        <v>233</v>
      </c>
      <c r="E97" s="40">
        <v>3000000</v>
      </c>
    </row>
    <row r="98" spans="2:7" x14ac:dyDescent="0.35">
      <c r="B98" s="36">
        <v>95</v>
      </c>
      <c r="C98" s="41"/>
      <c r="D98" s="38" t="s">
        <v>232</v>
      </c>
      <c r="E98" s="40">
        <v>100000</v>
      </c>
    </row>
    <row r="99" spans="2:7" x14ac:dyDescent="0.35">
      <c r="B99" s="36">
        <v>96</v>
      </c>
      <c r="C99" s="41"/>
      <c r="D99" s="38" t="s">
        <v>193</v>
      </c>
      <c r="E99" s="40">
        <v>1000000</v>
      </c>
      <c r="G99" s="29" t="s">
        <v>64</v>
      </c>
    </row>
    <row r="100" spans="2:7" x14ac:dyDescent="0.35">
      <c r="B100" s="36">
        <v>97</v>
      </c>
      <c r="C100" s="41"/>
      <c r="D100" s="38" t="s">
        <v>161</v>
      </c>
      <c r="E100" s="40">
        <v>2000000</v>
      </c>
      <c r="G100" s="29" t="s">
        <v>64</v>
      </c>
    </row>
    <row r="101" spans="2:7" x14ac:dyDescent="0.35">
      <c r="B101" s="36">
        <v>98</v>
      </c>
      <c r="C101" s="41"/>
      <c r="D101" s="38" t="s">
        <v>231</v>
      </c>
      <c r="E101" s="40">
        <v>1000000</v>
      </c>
    </row>
    <row r="102" spans="2:7" x14ac:dyDescent="0.35">
      <c r="B102" s="36">
        <v>99</v>
      </c>
      <c r="C102" s="41"/>
      <c r="D102" s="38" t="s">
        <v>239</v>
      </c>
      <c r="E102" s="40">
        <v>1000000</v>
      </c>
    </row>
    <row r="103" spans="2:7" x14ac:dyDescent="0.35">
      <c r="B103" s="36">
        <v>100</v>
      </c>
      <c r="C103" s="41"/>
      <c r="D103" s="38" t="s">
        <v>240</v>
      </c>
      <c r="E103" s="40">
        <v>13888000</v>
      </c>
    </row>
    <row r="104" spans="2:7" x14ac:dyDescent="0.35">
      <c r="B104" s="36">
        <v>101</v>
      </c>
      <c r="C104" s="41"/>
      <c r="D104" s="38" t="s">
        <v>241</v>
      </c>
      <c r="E104" s="40">
        <v>1000000</v>
      </c>
    </row>
    <row r="105" spans="2:7" x14ac:dyDescent="0.35">
      <c r="B105" s="36">
        <v>102</v>
      </c>
      <c r="C105" s="41"/>
      <c r="D105" s="38" t="s">
        <v>250</v>
      </c>
      <c r="E105" s="40">
        <v>500000</v>
      </c>
    </row>
    <row r="106" spans="2:7" x14ac:dyDescent="0.35">
      <c r="B106" s="36">
        <v>103</v>
      </c>
      <c r="C106" s="41"/>
      <c r="D106" s="38" t="s">
        <v>251</v>
      </c>
      <c r="E106" s="40">
        <v>500000</v>
      </c>
    </row>
    <row r="107" spans="2:7" x14ac:dyDescent="0.35">
      <c r="B107" s="36">
        <v>104</v>
      </c>
      <c r="C107" s="41"/>
      <c r="D107" s="38" t="s">
        <v>252</v>
      </c>
      <c r="E107" s="40">
        <v>3000000</v>
      </c>
    </row>
    <row r="108" spans="2:7" x14ac:dyDescent="0.35">
      <c r="B108" s="36">
        <v>105</v>
      </c>
      <c r="C108" s="41"/>
      <c r="D108" s="38" t="s">
        <v>253</v>
      </c>
      <c r="E108" s="40">
        <v>200000</v>
      </c>
    </row>
    <row r="109" spans="2:7" x14ac:dyDescent="0.35">
      <c r="B109" s="36">
        <v>106</v>
      </c>
      <c r="C109" s="41"/>
      <c r="D109" s="38" t="s">
        <v>254</v>
      </c>
      <c r="E109" s="40">
        <v>2000000</v>
      </c>
    </row>
    <row r="110" spans="2:7" x14ac:dyDescent="0.35">
      <c r="B110" s="36">
        <v>107</v>
      </c>
      <c r="C110" s="41"/>
      <c r="D110" s="38" t="s">
        <v>255</v>
      </c>
      <c r="E110" s="40">
        <v>100000</v>
      </c>
    </row>
    <row r="111" spans="2:7" x14ac:dyDescent="0.35">
      <c r="B111" s="36">
        <v>108</v>
      </c>
      <c r="C111" s="41"/>
      <c r="D111" s="38" t="s">
        <v>256</v>
      </c>
      <c r="E111" s="40">
        <v>8675000</v>
      </c>
    </row>
    <row r="112" spans="2:7" x14ac:dyDescent="0.35">
      <c r="B112" s="36">
        <v>109</v>
      </c>
      <c r="C112" s="41"/>
      <c r="D112" s="38" t="s">
        <v>259</v>
      </c>
      <c r="E112" s="40">
        <v>40000000</v>
      </c>
    </row>
    <row r="113" spans="2:8" x14ac:dyDescent="0.35">
      <c r="B113" s="71"/>
      <c r="C113" s="72"/>
      <c r="D113" s="73" t="s">
        <v>254</v>
      </c>
      <c r="E113" s="74">
        <v>2000000</v>
      </c>
      <c r="H113" s="29" t="s">
        <v>261</v>
      </c>
    </row>
    <row r="114" spans="2:8" x14ac:dyDescent="0.35">
      <c r="B114" s="71"/>
      <c r="C114" s="72"/>
      <c r="D114" s="73" t="s">
        <v>255</v>
      </c>
      <c r="E114" s="74">
        <v>100000</v>
      </c>
    </row>
    <row r="115" spans="2:8" x14ac:dyDescent="0.35">
      <c r="B115" s="71"/>
      <c r="C115" s="72"/>
      <c r="D115" s="73" t="s">
        <v>262</v>
      </c>
      <c r="E115" s="74">
        <v>2000000</v>
      </c>
    </row>
    <row r="116" spans="2:8" x14ac:dyDescent="0.35">
      <c r="B116" s="71"/>
      <c r="C116" s="72"/>
      <c r="D116" s="73" t="s">
        <v>263</v>
      </c>
      <c r="E116" s="74">
        <v>1500000</v>
      </c>
      <c r="H116" s="29" t="s">
        <v>265</v>
      </c>
    </row>
    <row r="117" spans="2:8" x14ac:dyDescent="0.35">
      <c r="B117" s="71"/>
      <c r="C117" s="72"/>
      <c r="D117" s="73" t="s">
        <v>77</v>
      </c>
      <c r="E117" s="74">
        <v>2000000</v>
      </c>
      <c r="H117" s="29" t="s">
        <v>264</v>
      </c>
    </row>
    <row r="118" spans="2:8" x14ac:dyDescent="0.35">
      <c r="B118" s="71"/>
      <c r="C118" s="72"/>
      <c r="D118" s="73" t="s">
        <v>266</v>
      </c>
      <c r="E118" s="74">
        <v>1000000</v>
      </c>
    </row>
    <row r="119" spans="2:8" x14ac:dyDescent="0.35">
      <c r="B119" s="71"/>
      <c r="C119" s="72"/>
      <c r="D119" s="73" t="s">
        <v>267</v>
      </c>
      <c r="E119" s="74">
        <v>2000000</v>
      </c>
    </row>
    <row r="120" spans="2:8" x14ac:dyDescent="0.35">
      <c r="B120" s="71"/>
      <c r="C120" s="72"/>
      <c r="D120" s="73" t="s">
        <v>268</v>
      </c>
      <c r="E120" s="74">
        <v>5000000</v>
      </c>
      <c r="H120" s="29" t="s">
        <v>269</v>
      </c>
    </row>
    <row r="121" spans="2:8" x14ac:dyDescent="0.35">
      <c r="B121" s="71"/>
      <c r="C121" s="72"/>
      <c r="D121" s="73" t="s">
        <v>270</v>
      </c>
      <c r="E121" s="74">
        <v>100000</v>
      </c>
    </row>
    <row r="122" spans="2:8" x14ac:dyDescent="0.35">
      <c r="B122" s="71"/>
      <c r="C122" s="72"/>
      <c r="D122" s="73" t="s">
        <v>271</v>
      </c>
      <c r="E122" s="74">
        <v>500000</v>
      </c>
    </row>
    <row r="123" spans="2:8" x14ac:dyDescent="0.35">
      <c r="B123" s="71"/>
      <c r="C123" s="72"/>
      <c r="D123" s="73" t="s">
        <v>272</v>
      </c>
      <c r="E123" s="74">
        <v>1000000</v>
      </c>
    </row>
    <row r="124" spans="2:8" x14ac:dyDescent="0.35">
      <c r="B124" s="71"/>
      <c r="C124" s="72"/>
      <c r="D124" s="73" t="s">
        <v>273</v>
      </c>
      <c r="E124" s="74">
        <v>1000000</v>
      </c>
    </row>
    <row r="125" spans="2:8" x14ac:dyDescent="0.35">
      <c r="B125" s="71"/>
      <c r="C125" s="72"/>
      <c r="D125" s="73" t="s">
        <v>274</v>
      </c>
      <c r="E125" s="74">
        <v>500000</v>
      </c>
    </row>
    <row r="126" spans="2:8" x14ac:dyDescent="0.35">
      <c r="B126" s="61"/>
      <c r="C126" s="41"/>
      <c r="D126" s="62"/>
      <c r="E126" s="40"/>
    </row>
    <row r="127" spans="2:8" ht="18" thickBot="1" x14ac:dyDescent="0.4">
      <c r="B127" s="68" t="s">
        <v>153</v>
      </c>
      <c r="C127" s="69"/>
      <c r="D127" s="70"/>
      <c r="E127" s="42">
        <f>SUM(E4:E125)</f>
        <v>262434280</v>
      </c>
    </row>
    <row r="128" spans="2:8" ht="8.25" customHeight="1" x14ac:dyDescent="0.35"/>
    <row r="148" ht="7.5" customHeight="1" x14ac:dyDescent="0.35"/>
  </sheetData>
  <mergeCells count="2">
    <mergeCell ref="B2:F2"/>
    <mergeCell ref="B127:D12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A0C3-7524-43F9-B75C-B5DC76EABC61}">
  <dimension ref="B1:F109"/>
  <sheetViews>
    <sheetView topLeftCell="A52" workbookViewId="0">
      <selection activeCell="E89" sqref="E89"/>
    </sheetView>
  </sheetViews>
  <sheetFormatPr defaultColWidth="9.1796875" defaultRowHeight="15.5" x14ac:dyDescent="0.35"/>
  <cols>
    <col min="1" max="1" width="1.54296875" style="29" customWidth="1"/>
    <col min="2" max="2" width="5.1796875" style="29" bestFit="1" customWidth="1"/>
    <col min="3" max="3" width="8" style="30" hidden="1" customWidth="1"/>
    <col min="4" max="4" width="47.26953125" style="29" bestFit="1" customWidth="1"/>
    <col min="5" max="5" width="16" style="31" bestFit="1" customWidth="1"/>
    <col min="6" max="6" width="1.26953125" style="29" customWidth="1"/>
    <col min="7" max="16384" width="9.1796875" style="29"/>
  </cols>
  <sheetData>
    <row r="1" spans="2:6" ht="8.25" customHeight="1" x14ac:dyDescent="0.35"/>
    <row r="2" spans="2:6" ht="63.75" customHeight="1" x14ac:dyDescent="0.35">
      <c r="B2" s="66" t="s">
        <v>154</v>
      </c>
      <c r="C2" s="67"/>
      <c r="D2" s="67"/>
      <c r="E2" s="67"/>
      <c r="F2" s="67"/>
    </row>
    <row r="3" spans="2:6" s="35" customFormat="1" ht="18.75" customHeight="1" x14ac:dyDescent="0.35">
      <c r="B3" s="32" t="s">
        <v>7</v>
      </c>
      <c r="C3" s="33" t="s">
        <v>66</v>
      </c>
      <c r="D3" s="33" t="s">
        <v>67</v>
      </c>
      <c r="E3" s="34" t="s">
        <v>68</v>
      </c>
    </row>
    <row r="4" spans="2:6" x14ac:dyDescent="0.35">
      <c r="B4" s="36">
        <v>1</v>
      </c>
      <c r="C4" s="37">
        <v>45986</v>
      </c>
      <c r="D4" s="38" t="s">
        <v>155</v>
      </c>
      <c r="E4" s="39">
        <v>5000000</v>
      </c>
    </row>
    <row r="5" spans="2:6" x14ac:dyDescent="0.35">
      <c r="B5" s="36">
        <v>2</v>
      </c>
      <c r="C5" s="37">
        <v>45986</v>
      </c>
      <c r="D5" s="38" t="s">
        <v>157</v>
      </c>
      <c r="E5" s="39">
        <v>2000000</v>
      </c>
    </row>
    <row r="6" spans="2:6" x14ac:dyDescent="0.35">
      <c r="B6" s="36">
        <v>3</v>
      </c>
      <c r="C6" s="37">
        <v>45986</v>
      </c>
      <c r="D6" s="38" t="s">
        <v>159</v>
      </c>
      <c r="E6" s="39">
        <v>3000000</v>
      </c>
    </row>
    <row r="7" spans="2:6" x14ac:dyDescent="0.35">
      <c r="B7" s="36">
        <v>4</v>
      </c>
      <c r="C7" s="37">
        <v>45986</v>
      </c>
      <c r="D7" s="38" t="s">
        <v>161</v>
      </c>
      <c r="E7" s="39">
        <v>2000000</v>
      </c>
    </row>
    <row r="8" spans="2:6" x14ac:dyDescent="0.35">
      <c r="B8" s="36">
        <v>5</v>
      </c>
      <c r="C8" s="37">
        <v>45986</v>
      </c>
      <c r="D8" s="38" t="s">
        <v>163</v>
      </c>
      <c r="E8" s="39">
        <v>1000000</v>
      </c>
    </row>
    <row r="9" spans="2:6" x14ac:dyDescent="0.35">
      <c r="B9" s="36">
        <v>6</v>
      </c>
      <c r="C9" s="37">
        <v>45986</v>
      </c>
      <c r="D9" s="38" t="s">
        <v>165</v>
      </c>
      <c r="E9" s="39">
        <v>200000</v>
      </c>
    </row>
    <row r="10" spans="2:6" x14ac:dyDescent="0.35">
      <c r="B10" s="36">
        <v>7</v>
      </c>
      <c r="C10" s="37">
        <v>45986</v>
      </c>
      <c r="D10" s="38" t="s">
        <v>167</v>
      </c>
      <c r="E10" s="39">
        <v>300000</v>
      </c>
    </row>
    <row r="11" spans="2:6" x14ac:dyDescent="0.35">
      <c r="B11" s="36">
        <v>8</v>
      </c>
      <c r="C11" s="37">
        <v>45986</v>
      </c>
      <c r="D11" s="38" t="s">
        <v>169</v>
      </c>
      <c r="E11" s="39">
        <v>1000000</v>
      </c>
    </row>
    <row r="12" spans="2:6" x14ac:dyDescent="0.35">
      <c r="B12" s="36">
        <v>9</v>
      </c>
      <c r="C12" s="37">
        <v>45986</v>
      </c>
      <c r="D12" s="38" t="s">
        <v>171</v>
      </c>
      <c r="E12" s="39">
        <v>200000</v>
      </c>
    </row>
    <row r="13" spans="2:6" x14ac:dyDescent="0.35">
      <c r="B13" s="36">
        <v>10</v>
      </c>
      <c r="C13" s="37">
        <v>45986</v>
      </c>
      <c r="D13" s="38" t="s">
        <v>173</v>
      </c>
      <c r="E13" s="39">
        <v>5000000</v>
      </c>
    </row>
    <row r="14" spans="2:6" x14ac:dyDescent="0.35">
      <c r="B14" s="36">
        <v>11</v>
      </c>
      <c r="C14" s="37">
        <v>45986</v>
      </c>
      <c r="D14" s="38" t="s">
        <v>175</v>
      </c>
      <c r="E14" s="39">
        <v>300000</v>
      </c>
    </row>
    <row r="15" spans="2:6" x14ac:dyDescent="0.35">
      <c r="B15" s="36">
        <v>12</v>
      </c>
      <c r="C15" s="37">
        <v>45986</v>
      </c>
      <c r="D15" s="38" t="s">
        <v>177</v>
      </c>
      <c r="E15" s="39">
        <v>1000000</v>
      </c>
    </row>
    <row r="16" spans="2:6" x14ac:dyDescent="0.35">
      <c r="B16" s="36">
        <v>13</v>
      </c>
      <c r="C16" s="37">
        <v>45986</v>
      </c>
      <c r="D16" s="38" t="s">
        <v>179</v>
      </c>
      <c r="E16" s="39">
        <v>369000</v>
      </c>
    </row>
    <row r="17" spans="2:5" x14ac:dyDescent="0.35">
      <c r="B17" s="36">
        <v>14</v>
      </c>
      <c r="C17" s="37">
        <v>45986</v>
      </c>
      <c r="D17" s="38" t="s">
        <v>181</v>
      </c>
      <c r="E17" s="39">
        <v>300000</v>
      </c>
    </row>
    <row r="18" spans="2:5" x14ac:dyDescent="0.35">
      <c r="B18" s="36">
        <v>15</v>
      </c>
      <c r="C18" s="37">
        <v>45986</v>
      </c>
      <c r="D18" s="38" t="s">
        <v>183</v>
      </c>
      <c r="E18" s="39">
        <v>1000000</v>
      </c>
    </row>
    <row r="19" spans="2:5" x14ac:dyDescent="0.35">
      <c r="B19" s="36">
        <v>16</v>
      </c>
      <c r="C19" s="37">
        <v>45986</v>
      </c>
      <c r="D19" s="38" t="s">
        <v>185</v>
      </c>
      <c r="E19" s="39">
        <v>1000000</v>
      </c>
    </row>
    <row r="20" spans="2:5" x14ac:dyDescent="0.35">
      <c r="B20" s="36">
        <v>17</v>
      </c>
      <c r="C20" s="37">
        <v>45986</v>
      </c>
      <c r="D20" s="38" t="s">
        <v>186</v>
      </c>
      <c r="E20" s="39">
        <v>500000</v>
      </c>
    </row>
    <row r="21" spans="2:5" x14ac:dyDescent="0.35">
      <c r="B21" s="36">
        <v>18</v>
      </c>
      <c r="C21" s="37">
        <v>45986</v>
      </c>
      <c r="D21" s="38" t="s">
        <v>188</v>
      </c>
      <c r="E21" s="39">
        <v>200000</v>
      </c>
    </row>
    <row r="22" spans="2:5" x14ac:dyDescent="0.35">
      <c r="B22" s="36">
        <v>19</v>
      </c>
      <c r="C22" s="37">
        <v>45986</v>
      </c>
      <c r="D22" s="38" t="s">
        <v>189</v>
      </c>
      <c r="E22" s="39">
        <v>1000000</v>
      </c>
    </row>
    <row r="23" spans="2:5" x14ac:dyDescent="0.35">
      <c r="B23" s="36">
        <v>20</v>
      </c>
      <c r="C23" s="37">
        <v>45986</v>
      </c>
      <c r="D23" s="38" t="s">
        <v>191</v>
      </c>
      <c r="E23" s="39">
        <v>50000</v>
      </c>
    </row>
    <row r="24" spans="2:5" x14ac:dyDescent="0.35">
      <c r="B24" s="36">
        <v>21</v>
      </c>
      <c r="C24" s="37">
        <v>45986</v>
      </c>
      <c r="D24" s="38" t="s">
        <v>193</v>
      </c>
      <c r="E24" s="39">
        <v>500000</v>
      </c>
    </row>
    <row r="25" spans="2:5" x14ac:dyDescent="0.35">
      <c r="B25" s="36">
        <v>22</v>
      </c>
      <c r="C25" s="37">
        <v>45986</v>
      </c>
      <c r="D25" s="38" t="s">
        <v>194</v>
      </c>
      <c r="E25" s="39">
        <v>200000</v>
      </c>
    </row>
    <row r="26" spans="2:5" x14ac:dyDescent="0.35">
      <c r="B26" s="36">
        <v>23</v>
      </c>
      <c r="C26" s="37">
        <v>45986</v>
      </c>
      <c r="D26" s="38" t="s">
        <v>195</v>
      </c>
      <c r="E26" s="39">
        <v>200000</v>
      </c>
    </row>
    <row r="27" spans="2:5" x14ac:dyDescent="0.35">
      <c r="B27" s="36">
        <v>24</v>
      </c>
      <c r="C27" s="37">
        <v>45986</v>
      </c>
      <c r="D27" s="38" t="s">
        <v>197</v>
      </c>
      <c r="E27" s="39">
        <v>500000</v>
      </c>
    </row>
    <row r="28" spans="2:5" x14ac:dyDescent="0.35">
      <c r="B28" s="36">
        <v>25</v>
      </c>
      <c r="C28" s="37">
        <v>45986</v>
      </c>
      <c r="D28" s="38" t="s">
        <v>199</v>
      </c>
      <c r="E28" s="39">
        <v>300000</v>
      </c>
    </row>
    <row r="29" spans="2:5" x14ac:dyDescent="0.35">
      <c r="B29" s="36">
        <v>26</v>
      </c>
      <c r="C29" s="37">
        <v>45986</v>
      </c>
      <c r="D29" s="38" t="s">
        <v>101</v>
      </c>
      <c r="E29" s="39">
        <v>500000</v>
      </c>
    </row>
    <row r="30" spans="2:5" x14ac:dyDescent="0.35">
      <c r="B30" s="36">
        <v>27</v>
      </c>
      <c r="C30" s="37">
        <v>45986</v>
      </c>
      <c r="D30" s="38" t="s">
        <v>202</v>
      </c>
      <c r="E30" s="39">
        <v>5000000</v>
      </c>
    </row>
    <row r="31" spans="2:5" x14ac:dyDescent="0.35">
      <c r="B31" s="36">
        <v>28</v>
      </c>
      <c r="C31" s="37">
        <v>45986</v>
      </c>
      <c r="D31" s="38" t="s">
        <v>203</v>
      </c>
      <c r="E31" s="39">
        <v>200000</v>
      </c>
    </row>
    <row r="32" spans="2:5" x14ac:dyDescent="0.35">
      <c r="B32" s="36">
        <v>29</v>
      </c>
      <c r="C32" s="37">
        <v>45986</v>
      </c>
      <c r="D32" s="38" t="s">
        <v>83</v>
      </c>
      <c r="E32" s="39">
        <v>500000</v>
      </c>
    </row>
    <row r="33" spans="2:5" x14ac:dyDescent="0.35">
      <c r="B33" s="36">
        <v>30</v>
      </c>
      <c r="C33" s="37">
        <v>45986</v>
      </c>
      <c r="D33" s="38" t="s">
        <v>205</v>
      </c>
      <c r="E33" s="39">
        <v>100000</v>
      </c>
    </row>
    <row r="34" spans="2:5" x14ac:dyDescent="0.35">
      <c r="B34" s="36">
        <v>31</v>
      </c>
      <c r="C34" s="37">
        <v>45986</v>
      </c>
      <c r="D34" s="38" t="s">
        <v>207</v>
      </c>
      <c r="E34" s="39">
        <v>500000</v>
      </c>
    </row>
    <row r="35" spans="2:5" x14ac:dyDescent="0.35">
      <c r="B35" s="36">
        <v>32</v>
      </c>
      <c r="C35" s="37">
        <v>45986</v>
      </c>
      <c r="D35" s="38" t="s">
        <v>209</v>
      </c>
      <c r="E35" s="39">
        <v>1000000</v>
      </c>
    </row>
    <row r="36" spans="2:5" x14ac:dyDescent="0.35">
      <c r="B36" s="36">
        <v>33</v>
      </c>
      <c r="C36" s="37">
        <v>45986</v>
      </c>
      <c r="D36" s="38" t="s">
        <v>211</v>
      </c>
      <c r="E36" s="39">
        <v>500000</v>
      </c>
    </row>
    <row r="37" spans="2:5" x14ac:dyDescent="0.35">
      <c r="B37" s="36">
        <v>34</v>
      </c>
      <c r="C37" s="37">
        <v>45986</v>
      </c>
      <c r="D37" s="38" t="s">
        <v>213</v>
      </c>
      <c r="E37" s="39">
        <v>5000000</v>
      </c>
    </row>
    <row r="38" spans="2:5" x14ac:dyDescent="0.35">
      <c r="B38" s="36">
        <v>35</v>
      </c>
      <c r="C38" s="37">
        <v>45986</v>
      </c>
      <c r="D38" s="38" t="s">
        <v>215</v>
      </c>
      <c r="E38" s="39">
        <v>2000000</v>
      </c>
    </row>
    <row r="39" spans="2:5" x14ac:dyDescent="0.35">
      <c r="B39" s="36">
        <v>36</v>
      </c>
      <c r="C39" s="37">
        <v>45986</v>
      </c>
      <c r="D39" s="38" t="s">
        <v>217</v>
      </c>
      <c r="E39" s="39">
        <v>1000000</v>
      </c>
    </row>
    <row r="40" spans="2:5" x14ac:dyDescent="0.35">
      <c r="B40" s="36">
        <v>37</v>
      </c>
      <c r="C40" s="37">
        <v>45986</v>
      </c>
      <c r="D40" s="38" t="s">
        <v>218</v>
      </c>
      <c r="E40" s="39">
        <v>1000000</v>
      </c>
    </row>
    <row r="41" spans="2:5" x14ac:dyDescent="0.35">
      <c r="B41" s="36">
        <v>38</v>
      </c>
      <c r="C41" s="37">
        <v>45986</v>
      </c>
      <c r="D41" s="38" t="s">
        <v>220</v>
      </c>
      <c r="E41" s="39">
        <v>500000</v>
      </c>
    </row>
    <row r="42" spans="2:5" x14ac:dyDescent="0.35">
      <c r="B42" s="36">
        <v>39</v>
      </c>
      <c r="C42" s="37">
        <v>45986</v>
      </c>
      <c r="D42" s="38" t="s">
        <v>222</v>
      </c>
      <c r="E42" s="39">
        <v>1000000</v>
      </c>
    </row>
    <row r="43" spans="2:5" x14ac:dyDescent="0.35">
      <c r="B43" s="36">
        <v>40</v>
      </c>
      <c r="C43" s="37">
        <v>45986</v>
      </c>
      <c r="D43" s="38" t="s">
        <v>224</v>
      </c>
      <c r="E43" s="39">
        <v>200000</v>
      </c>
    </row>
    <row r="44" spans="2:5" x14ac:dyDescent="0.35">
      <c r="B44" s="36">
        <v>41</v>
      </c>
      <c r="C44" s="37">
        <v>45986</v>
      </c>
      <c r="D44" s="38" t="s">
        <v>226</v>
      </c>
      <c r="E44" s="39">
        <v>1000000</v>
      </c>
    </row>
    <row r="45" spans="2:5" x14ac:dyDescent="0.35">
      <c r="B45" s="36">
        <v>42</v>
      </c>
      <c r="C45" s="37">
        <v>45986</v>
      </c>
      <c r="D45" s="38" t="s">
        <v>227</v>
      </c>
      <c r="E45" s="40">
        <v>500000</v>
      </c>
    </row>
    <row r="46" spans="2:5" x14ac:dyDescent="0.35">
      <c r="B46" s="36">
        <v>43</v>
      </c>
      <c r="C46" s="37">
        <v>45987</v>
      </c>
      <c r="D46" s="38" t="s">
        <v>156</v>
      </c>
      <c r="E46" s="40">
        <v>2000000</v>
      </c>
    </row>
    <row r="47" spans="2:5" x14ac:dyDescent="0.35">
      <c r="B47" s="36">
        <v>44</v>
      </c>
      <c r="C47" s="37">
        <v>45987</v>
      </c>
      <c r="D47" s="38" t="s">
        <v>158</v>
      </c>
      <c r="E47" s="40">
        <v>300000</v>
      </c>
    </row>
    <row r="48" spans="2:5" x14ac:dyDescent="0.35">
      <c r="B48" s="36">
        <v>45</v>
      </c>
      <c r="C48" s="37">
        <v>45987</v>
      </c>
      <c r="D48" s="38" t="s">
        <v>160</v>
      </c>
      <c r="E48" s="40">
        <v>1000000</v>
      </c>
    </row>
    <row r="49" spans="2:5" x14ac:dyDescent="0.35">
      <c r="B49" s="36">
        <v>46</v>
      </c>
      <c r="C49" s="37">
        <v>45987</v>
      </c>
      <c r="D49" s="38" t="s">
        <v>162</v>
      </c>
      <c r="E49" s="40">
        <v>1000000</v>
      </c>
    </row>
    <row r="50" spans="2:5" x14ac:dyDescent="0.35">
      <c r="B50" s="36">
        <v>47</v>
      </c>
      <c r="C50" s="37">
        <v>45987</v>
      </c>
      <c r="D50" s="38" t="s">
        <v>164</v>
      </c>
      <c r="E50" s="40">
        <v>500000</v>
      </c>
    </row>
    <row r="51" spans="2:5" x14ac:dyDescent="0.35">
      <c r="B51" s="36">
        <v>48</v>
      </c>
      <c r="C51" s="37">
        <v>45987</v>
      </c>
      <c r="D51" s="38" t="s">
        <v>166</v>
      </c>
      <c r="E51" s="40">
        <v>300000</v>
      </c>
    </row>
    <row r="52" spans="2:5" x14ac:dyDescent="0.35">
      <c r="B52" s="36">
        <v>49</v>
      </c>
      <c r="C52" s="37">
        <v>45987</v>
      </c>
      <c r="D52" s="38" t="s">
        <v>168</v>
      </c>
      <c r="E52" s="40">
        <v>1000000</v>
      </c>
    </row>
    <row r="53" spans="2:5" x14ac:dyDescent="0.35">
      <c r="B53" s="36">
        <v>50</v>
      </c>
      <c r="C53" s="37">
        <v>45987</v>
      </c>
      <c r="D53" s="38" t="s">
        <v>170</v>
      </c>
      <c r="E53" s="40">
        <v>2670000</v>
      </c>
    </row>
    <row r="54" spans="2:5" x14ac:dyDescent="0.35">
      <c r="B54" s="36">
        <v>51</v>
      </c>
      <c r="C54" s="37">
        <v>45987</v>
      </c>
      <c r="D54" s="38" t="s">
        <v>172</v>
      </c>
      <c r="E54" s="40">
        <v>1000000</v>
      </c>
    </row>
    <row r="55" spans="2:5" x14ac:dyDescent="0.35">
      <c r="B55" s="36">
        <v>52</v>
      </c>
      <c r="C55" s="37">
        <v>45987</v>
      </c>
      <c r="D55" s="38" t="s">
        <v>174</v>
      </c>
      <c r="E55" s="40">
        <v>500000</v>
      </c>
    </row>
    <row r="56" spans="2:5" x14ac:dyDescent="0.35">
      <c r="B56" s="36">
        <v>53</v>
      </c>
      <c r="C56" s="37">
        <v>45987</v>
      </c>
      <c r="D56" s="38" t="s">
        <v>176</v>
      </c>
      <c r="E56" s="40">
        <v>3000000</v>
      </c>
    </row>
    <row r="57" spans="2:5" x14ac:dyDescent="0.35">
      <c r="B57" s="36">
        <v>54</v>
      </c>
      <c r="C57" s="37">
        <v>45987</v>
      </c>
      <c r="D57" s="38" t="s">
        <v>178</v>
      </c>
      <c r="E57" s="40">
        <v>3000000</v>
      </c>
    </row>
    <row r="58" spans="2:5" x14ac:dyDescent="0.35">
      <c r="B58" s="36">
        <v>55</v>
      </c>
      <c r="C58" s="37">
        <v>45987</v>
      </c>
      <c r="D58" s="38" t="s">
        <v>180</v>
      </c>
      <c r="E58" s="40">
        <v>200000</v>
      </c>
    </row>
    <row r="59" spans="2:5" x14ac:dyDescent="0.35">
      <c r="B59" s="36">
        <v>56</v>
      </c>
      <c r="C59" s="37">
        <v>45987</v>
      </c>
      <c r="D59" s="38" t="s">
        <v>182</v>
      </c>
      <c r="E59" s="40">
        <v>500000</v>
      </c>
    </row>
    <row r="60" spans="2:5" x14ac:dyDescent="0.35">
      <c r="B60" s="36">
        <v>57</v>
      </c>
      <c r="C60" s="37">
        <v>45987</v>
      </c>
      <c r="D60" s="38" t="s">
        <v>184</v>
      </c>
      <c r="E60" s="40">
        <v>500000</v>
      </c>
    </row>
    <row r="61" spans="2:5" x14ac:dyDescent="0.35">
      <c r="B61" s="36">
        <v>58</v>
      </c>
      <c r="C61" s="37">
        <v>45987</v>
      </c>
      <c r="D61" s="38" t="s">
        <v>70</v>
      </c>
      <c r="E61" s="40">
        <v>500000</v>
      </c>
    </row>
    <row r="62" spans="2:5" x14ac:dyDescent="0.35">
      <c r="B62" s="36">
        <v>59</v>
      </c>
      <c r="C62" s="37">
        <v>45987</v>
      </c>
      <c r="D62" s="38" t="s">
        <v>187</v>
      </c>
      <c r="E62" s="40">
        <v>200000</v>
      </c>
    </row>
    <row r="63" spans="2:5" x14ac:dyDescent="0.35">
      <c r="B63" s="36">
        <v>60</v>
      </c>
      <c r="C63" s="37">
        <v>45987</v>
      </c>
      <c r="D63" s="38" t="s">
        <v>72</v>
      </c>
      <c r="E63" s="40">
        <v>1000000</v>
      </c>
    </row>
    <row r="64" spans="2:5" x14ac:dyDescent="0.35">
      <c r="B64" s="36">
        <v>61</v>
      </c>
      <c r="C64" s="37">
        <v>45987</v>
      </c>
      <c r="D64" s="38" t="s">
        <v>190</v>
      </c>
      <c r="E64" s="40">
        <v>500000</v>
      </c>
    </row>
    <row r="65" spans="2:5" x14ac:dyDescent="0.35">
      <c r="B65" s="36">
        <v>62</v>
      </c>
      <c r="C65" s="37">
        <v>45987</v>
      </c>
      <c r="D65" s="38" t="s">
        <v>192</v>
      </c>
      <c r="E65" s="40">
        <v>1000000</v>
      </c>
    </row>
    <row r="66" spans="2:5" x14ac:dyDescent="0.35">
      <c r="B66" s="36">
        <v>63</v>
      </c>
      <c r="C66" s="37">
        <v>45987</v>
      </c>
      <c r="D66" s="38" t="s">
        <v>73</v>
      </c>
      <c r="E66" s="40">
        <v>500000</v>
      </c>
    </row>
    <row r="67" spans="2:5" x14ac:dyDescent="0.35">
      <c r="B67" s="36">
        <v>64</v>
      </c>
      <c r="C67" s="37">
        <v>45987</v>
      </c>
      <c r="D67" s="38" t="s">
        <v>74</v>
      </c>
      <c r="E67" s="40">
        <v>500000</v>
      </c>
    </row>
    <row r="68" spans="2:5" x14ac:dyDescent="0.35">
      <c r="B68" s="36">
        <v>65</v>
      </c>
      <c r="C68" s="37">
        <v>45987</v>
      </c>
      <c r="D68" s="38" t="s">
        <v>196</v>
      </c>
      <c r="E68" s="40">
        <v>500000</v>
      </c>
    </row>
    <row r="69" spans="2:5" x14ac:dyDescent="0.35">
      <c r="B69" s="36">
        <v>66</v>
      </c>
      <c r="C69" s="37">
        <v>45987</v>
      </c>
      <c r="D69" s="38" t="s">
        <v>198</v>
      </c>
      <c r="E69" s="40">
        <v>500000</v>
      </c>
    </row>
    <row r="70" spans="2:5" x14ac:dyDescent="0.35">
      <c r="B70" s="36">
        <v>67</v>
      </c>
      <c r="C70" s="37">
        <v>45987</v>
      </c>
      <c r="D70" s="38" t="s">
        <v>200</v>
      </c>
      <c r="E70" s="40">
        <v>500000</v>
      </c>
    </row>
    <row r="71" spans="2:5" x14ac:dyDescent="0.35">
      <c r="B71" s="36">
        <v>68</v>
      </c>
      <c r="C71" s="37">
        <v>45987</v>
      </c>
      <c r="D71" s="38" t="s">
        <v>201</v>
      </c>
      <c r="E71" s="40">
        <v>2000000</v>
      </c>
    </row>
    <row r="72" spans="2:5" x14ac:dyDescent="0.35">
      <c r="B72" s="36">
        <v>69</v>
      </c>
      <c r="C72" s="37">
        <v>45987</v>
      </c>
      <c r="D72" s="38" t="s">
        <v>83</v>
      </c>
      <c r="E72" s="40">
        <v>300000</v>
      </c>
    </row>
    <row r="73" spans="2:5" x14ac:dyDescent="0.35">
      <c r="B73" s="36">
        <v>70</v>
      </c>
      <c r="C73" s="37">
        <v>45987</v>
      </c>
      <c r="D73" s="38" t="s">
        <v>204</v>
      </c>
      <c r="E73" s="40">
        <v>2000000</v>
      </c>
    </row>
    <row r="74" spans="2:5" x14ac:dyDescent="0.35">
      <c r="B74" s="36">
        <v>71</v>
      </c>
      <c r="C74" s="37">
        <v>45988</v>
      </c>
      <c r="D74" s="38" t="s">
        <v>83</v>
      </c>
      <c r="E74" s="40">
        <v>150000</v>
      </c>
    </row>
    <row r="75" spans="2:5" x14ac:dyDescent="0.35">
      <c r="B75" s="36">
        <v>72</v>
      </c>
      <c r="C75" s="37"/>
      <c r="D75" s="38" t="s">
        <v>206</v>
      </c>
      <c r="E75" s="40">
        <v>500000</v>
      </c>
    </row>
    <row r="76" spans="2:5" x14ac:dyDescent="0.35">
      <c r="B76" s="36">
        <v>73</v>
      </c>
      <c r="C76" s="37"/>
      <c r="D76" s="38" t="s">
        <v>208</v>
      </c>
      <c r="E76" s="40">
        <v>1000000</v>
      </c>
    </row>
    <row r="77" spans="2:5" x14ac:dyDescent="0.35">
      <c r="B77" s="36">
        <v>74</v>
      </c>
      <c r="C77" s="37"/>
      <c r="D77" s="38" t="s">
        <v>210</v>
      </c>
      <c r="E77" s="40">
        <v>200000</v>
      </c>
    </row>
    <row r="78" spans="2:5" x14ac:dyDescent="0.35">
      <c r="B78" s="36">
        <v>75</v>
      </c>
      <c r="C78" s="37"/>
      <c r="D78" s="38" t="s">
        <v>212</v>
      </c>
      <c r="E78" s="40">
        <v>1000000</v>
      </c>
    </row>
    <row r="79" spans="2:5" x14ac:dyDescent="0.35">
      <c r="B79" s="36">
        <v>76</v>
      </c>
      <c r="C79" s="37"/>
      <c r="D79" s="38" t="s">
        <v>214</v>
      </c>
      <c r="E79" s="40">
        <v>1000000</v>
      </c>
    </row>
    <row r="80" spans="2:5" x14ac:dyDescent="0.35">
      <c r="B80" s="36">
        <v>77</v>
      </c>
      <c r="C80" s="37"/>
      <c r="D80" s="38" t="s">
        <v>216</v>
      </c>
      <c r="E80" s="40">
        <v>500000</v>
      </c>
    </row>
    <row r="81" spans="2:5" x14ac:dyDescent="0.35">
      <c r="B81" s="36">
        <v>78</v>
      </c>
      <c r="C81" s="37"/>
      <c r="D81" s="38" t="s">
        <v>92</v>
      </c>
      <c r="E81" s="40">
        <v>500000</v>
      </c>
    </row>
    <row r="82" spans="2:5" x14ac:dyDescent="0.35">
      <c r="B82" s="36">
        <v>79</v>
      </c>
      <c r="C82" s="37"/>
      <c r="D82" s="38" t="s">
        <v>219</v>
      </c>
      <c r="E82" s="40">
        <v>600000</v>
      </c>
    </row>
    <row r="83" spans="2:5" x14ac:dyDescent="0.35">
      <c r="B83" s="36">
        <v>80</v>
      </c>
      <c r="C83" s="37"/>
      <c r="D83" s="38" t="s">
        <v>221</v>
      </c>
      <c r="E83" s="40">
        <v>200000</v>
      </c>
    </row>
    <row r="84" spans="2:5" x14ac:dyDescent="0.35">
      <c r="B84" s="36">
        <v>81</v>
      </c>
      <c r="C84" s="37"/>
      <c r="D84" s="38" t="s">
        <v>223</v>
      </c>
      <c r="E84" s="40">
        <v>200000</v>
      </c>
    </row>
    <row r="85" spans="2:5" x14ac:dyDescent="0.35">
      <c r="B85" s="36">
        <v>82</v>
      </c>
      <c r="C85" s="37"/>
      <c r="D85" s="38" t="s">
        <v>225</v>
      </c>
      <c r="E85" s="40">
        <v>500000</v>
      </c>
    </row>
    <row r="86" spans="2:5" hidden="1" x14ac:dyDescent="0.35">
      <c r="B86" s="36"/>
      <c r="C86" s="37"/>
      <c r="D86" s="38"/>
      <c r="E86" s="40"/>
    </row>
    <row r="87" spans="2:5" hidden="1" x14ac:dyDescent="0.35">
      <c r="B87" s="36"/>
      <c r="C87" s="43"/>
      <c r="D87" s="38"/>
      <c r="E87" s="40"/>
    </row>
    <row r="88" spans="2:5" ht="18" thickBot="1" x14ac:dyDescent="0.4">
      <c r="B88" s="68" t="s">
        <v>153</v>
      </c>
      <c r="C88" s="69"/>
      <c r="D88" s="69"/>
      <c r="E88" s="42">
        <f>SUM(E4:E87)</f>
        <v>81439000</v>
      </c>
    </row>
    <row r="89" spans="2:5" ht="8.25" customHeight="1" x14ac:dyDescent="0.35"/>
    <row r="109" ht="7.5" customHeight="1" x14ac:dyDescent="0.35"/>
  </sheetData>
  <mergeCells count="2">
    <mergeCell ref="B2:F2"/>
    <mergeCell ref="B88:D8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Ngân sách</vt:lpstr>
      <vt:lpstr>ủng hộ PY GL QN</vt:lpstr>
      <vt:lpstr>Khánh Hòa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 Pham</cp:lastModifiedBy>
  <dcterms:created xsi:type="dcterms:W3CDTF">2025-11-23T01:07:10Z</dcterms:created>
  <dcterms:modified xsi:type="dcterms:W3CDTF">2026-01-08T12:52:32Z</dcterms:modified>
</cp:coreProperties>
</file>