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9075" activeTab="10"/>
  </bookViews>
  <sheets>
    <sheet name="T1-25" sheetId="20" r:id="rId1"/>
    <sheet name="T2-25" sheetId="21" r:id="rId2"/>
    <sheet name="T3-25" sheetId="22" r:id="rId3"/>
    <sheet name="T4-25" sheetId="23" r:id="rId4"/>
    <sheet name="T5-25" sheetId="24" r:id="rId5"/>
    <sheet name="T6-25" sheetId="25" r:id="rId6"/>
    <sheet name="T7-25" sheetId="26" r:id="rId7"/>
    <sheet name="T8-25" sheetId="27" r:id="rId8"/>
    <sheet name="T9-25" sheetId="28" r:id="rId9"/>
    <sheet name="T10-25" sheetId="29" r:id="rId10"/>
    <sheet name="T11-25" sheetId="30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3" i="30" l="1"/>
  <c r="L22" i="30"/>
  <c r="L21" i="30"/>
  <c r="L20" i="30"/>
  <c r="H36" i="30"/>
  <c r="G58" i="30" l="1"/>
  <c r="F58" i="30"/>
  <c r="H57" i="30"/>
  <c r="H56" i="30"/>
  <c r="H55" i="30"/>
  <c r="H54" i="30"/>
  <c r="H53" i="30"/>
  <c r="H52" i="30"/>
  <c r="H51" i="30"/>
  <c r="H50" i="30"/>
  <c r="H49" i="30"/>
  <c r="H48" i="30"/>
  <c r="H47" i="30"/>
  <c r="H46" i="30"/>
  <c r="H45" i="30"/>
  <c r="H44" i="30"/>
  <c r="H43" i="30"/>
  <c r="H42" i="30"/>
  <c r="H41" i="30"/>
  <c r="H40" i="30"/>
  <c r="H39" i="30"/>
  <c r="H38" i="30"/>
  <c r="H37" i="30"/>
  <c r="H35" i="30"/>
  <c r="H34" i="30"/>
  <c r="H33" i="30"/>
  <c r="H32" i="30"/>
  <c r="H31" i="30"/>
  <c r="H30" i="30"/>
  <c r="H29" i="30"/>
  <c r="H28" i="30"/>
  <c r="H27" i="30"/>
  <c r="H26" i="30"/>
  <c r="H25" i="30"/>
  <c r="L24" i="30"/>
  <c r="H24" i="30"/>
  <c r="H23" i="30"/>
  <c r="H21" i="30"/>
  <c r="H20" i="30"/>
  <c r="H19" i="30"/>
  <c r="H18" i="30"/>
  <c r="H17" i="30"/>
  <c r="H16" i="30"/>
  <c r="H15" i="30"/>
  <c r="H14" i="30"/>
  <c r="I5" i="30"/>
  <c r="I6" i="30" s="1"/>
  <c r="I7" i="30" s="1"/>
  <c r="I8" i="30" s="1"/>
  <c r="I9" i="30" s="1"/>
  <c r="I10" i="30" s="1"/>
  <c r="I11" i="30" s="1"/>
  <c r="I12" i="30" s="1"/>
  <c r="I13" i="30" s="1"/>
  <c r="I14" i="30" s="1"/>
  <c r="I15" i="30" s="1"/>
  <c r="I16" i="30" l="1"/>
  <c r="I17" i="30" s="1"/>
  <c r="I18" i="30" s="1"/>
  <c r="I19" i="30" s="1"/>
  <c r="I20" i="30" s="1"/>
  <c r="I21" i="30" s="1"/>
  <c r="I22" i="30" s="1"/>
  <c r="I23" i="30" s="1"/>
  <c r="I24" i="30" s="1"/>
  <c r="I25" i="30" s="1"/>
  <c r="I26" i="30" s="1"/>
  <c r="I27" i="30" s="1"/>
  <c r="I28" i="30" s="1"/>
  <c r="I29" i="30" s="1"/>
  <c r="I30" i="30" s="1"/>
  <c r="I31" i="30" s="1"/>
  <c r="I32" i="30" s="1"/>
  <c r="I33" i="30" s="1"/>
  <c r="I34" i="30" s="1"/>
  <c r="I35" i="30" s="1"/>
  <c r="I37" i="30" s="1"/>
  <c r="I38" i="30" s="1"/>
  <c r="I39" i="30" s="1"/>
  <c r="I40" i="30" s="1"/>
  <c r="I41" i="30" s="1"/>
  <c r="I42" i="30" s="1"/>
  <c r="I43" i="30" s="1"/>
  <c r="I44" i="30" s="1"/>
  <c r="I45" i="30" s="1"/>
  <c r="I46" i="30" s="1"/>
  <c r="I47" i="30" s="1"/>
  <c r="I48" i="30" s="1"/>
  <c r="I49" i="30" s="1"/>
  <c r="I50" i="30" s="1"/>
  <c r="I51" i="30" s="1"/>
  <c r="I52" i="30" s="1"/>
  <c r="I53" i="30" s="1"/>
  <c r="I54" i="30" s="1"/>
  <c r="I55" i="30" s="1"/>
  <c r="I56" i="30" s="1"/>
  <c r="I57" i="30" s="1"/>
  <c r="H58" i="30"/>
  <c r="F59" i="30"/>
  <c r="L19" i="30"/>
  <c r="I58" i="30" l="1"/>
  <c r="L25" i="30"/>
  <c r="G57" i="29"/>
  <c r="F57" i="29"/>
  <c r="H56" i="29"/>
  <c r="H55" i="29"/>
  <c r="H54" i="29"/>
  <c r="H53" i="29"/>
  <c r="H52" i="29"/>
  <c r="H51" i="29"/>
  <c r="H50" i="29"/>
  <c r="H49" i="29"/>
  <c r="H48" i="29"/>
  <c r="H47" i="29"/>
  <c r="L22" i="29" s="1"/>
  <c r="H46" i="29"/>
  <c r="H45" i="29"/>
  <c r="H44" i="29"/>
  <c r="H43" i="29"/>
  <c r="H42" i="29"/>
  <c r="H41" i="29"/>
  <c r="H40" i="29"/>
  <c r="H39" i="29"/>
  <c r="H38" i="29"/>
  <c r="H37" i="29"/>
  <c r="H36" i="29"/>
  <c r="H35" i="29"/>
  <c r="H34" i="29"/>
  <c r="H33" i="29"/>
  <c r="H32" i="29"/>
  <c r="H31" i="29"/>
  <c r="H30" i="29"/>
  <c r="H29" i="29"/>
  <c r="H28" i="29"/>
  <c r="H27" i="29"/>
  <c r="H26" i="29"/>
  <c r="H25" i="29"/>
  <c r="L24" i="29"/>
  <c r="H24" i="29"/>
  <c r="H23" i="29"/>
  <c r="H21" i="29"/>
  <c r="H20" i="29"/>
  <c r="H19" i="29"/>
  <c r="H18" i="29"/>
  <c r="H17" i="29"/>
  <c r="H16" i="29"/>
  <c r="H15" i="29"/>
  <c r="H14" i="29"/>
  <c r="I5" i="29"/>
  <c r="I6" i="29" s="1"/>
  <c r="I7" i="29" s="1"/>
  <c r="I8" i="29" s="1"/>
  <c r="I9" i="29" s="1"/>
  <c r="I10" i="29" s="1"/>
  <c r="I11" i="29" s="1"/>
  <c r="I12" i="29" s="1"/>
  <c r="I13" i="29" s="1"/>
  <c r="L21" i="28"/>
  <c r="H15" i="28"/>
  <c r="L21" i="29" l="1"/>
  <c r="L20" i="29"/>
  <c r="L19" i="29"/>
  <c r="I14" i="29"/>
  <c r="I15" i="29" s="1"/>
  <c r="I16" i="29" s="1"/>
  <c r="I17" i="29" s="1"/>
  <c r="I18" i="29" s="1"/>
  <c r="I19" i="29" s="1"/>
  <c r="I20" i="29" s="1"/>
  <c r="I21" i="29" s="1"/>
  <c r="I22" i="29" s="1"/>
  <c r="I23" i="29" s="1"/>
  <c r="I24" i="29" s="1"/>
  <c r="I25" i="29" s="1"/>
  <c r="I26" i="29" s="1"/>
  <c r="I27" i="29" s="1"/>
  <c r="I28" i="29" s="1"/>
  <c r="I29" i="29" s="1"/>
  <c r="I30" i="29" s="1"/>
  <c r="I31" i="29" s="1"/>
  <c r="I32" i="29" s="1"/>
  <c r="I33" i="29" s="1"/>
  <c r="I34" i="29" s="1"/>
  <c r="I35" i="29" s="1"/>
  <c r="I36" i="29" s="1"/>
  <c r="I37" i="29" s="1"/>
  <c r="I38" i="29" s="1"/>
  <c r="I39" i="29" s="1"/>
  <c r="I40" i="29" s="1"/>
  <c r="I41" i="29" s="1"/>
  <c r="I42" i="29" s="1"/>
  <c r="I43" i="29" s="1"/>
  <c r="I44" i="29" s="1"/>
  <c r="I45" i="29" s="1"/>
  <c r="I46" i="29" s="1"/>
  <c r="I47" i="29" s="1"/>
  <c r="I48" i="29" s="1"/>
  <c r="I49" i="29" s="1"/>
  <c r="I50" i="29" s="1"/>
  <c r="I51" i="29" s="1"/>
  <c r="I52" i="29" s="1"/>
  <c r="I53" i="29" s="1"/>
  <c r="I54" i="29" s="1"/>
  <c r="I55" i="29" s="1"/>
  <c r="I56" i="29" s="1"/>
  <c r="F58" i="29"/>
  <c r="H57" i="29"/>
  <c r="I57" i="29" s="1"/>
  <c r="L25" i="29" l="1"/>
  <c r="G57" i="28"/>
  <c r="F57" i="28"/>
  <c r="H56" i="28"/>
  <c r="H55" i="28"/>
  <c r="H54" i="28"/>
  <c r="H53" i="28"/>
  <c r="H52" i="28"/>
  <c r="H51" i="28"/>
  <c r="H50" i="28"/>
  <c r="H49" i="28"/>
  <c r="H48" i="28"/>
  <c r="H47" i="28"/>
  <c r="H46" i="28"/>
  <c r="H45" i="28"/>
  <c r="H44" i="28"/>
  <c r="H43" i="28"/>
  <c r="H42" i="28"/>
  <c r="H41" i="28"/>
  <c r="H40" i="28"/>
  <c r="H39" i="28"/>
  <c r="H38" i="28"/>
  <c r="H37" i="28"/>
  <c r="H36" i="28"/>
  <c r="H35" i="28"/>
  <c r="H34" i="28"/>
  <c r="H33" i="28"/>
  <c r="H32" i="28"/>
  <c r="H31" i="28"/>
  <c r="H30" i="28"/>
  <c r="H29" i="28"/>
  <c r="H28" i="28"/>
  <c r="H27" i="28"/>
  <c r="H26" i="28"/>
  <c r="H25" i="28"/>
  <c r="L24" i="28"/>
  <c r="H24" i="28"/>
  <c r="H23" i="28"/>
  <c r="H21" i="28"/>
  <c r="H20" i="28"/>
  <c r="H19" i="28"/>
  <c r="H18" i="28"/>
  <c r="H17" i="28"/>
  <c r="H16" i="28"/>
  <c r="H14" i="28"/>
  <c r="I5" i="28"/>
  <c r="I6" i="28" s="1"/>
  <c r="I7" i="28" s="1"/>
  <c r="I8" i="28" s="1"/>
  <c r="I9" i="28" s="1"/>
  <c r="I10" i="28" s="1"/>
  <c r="I11" i="28" s="1"/>
  <c r="I12" i="28" s="1"/>
  <c r="I13" i="28" s="1"/>
  <c r="L22" i="28" l="1"/>
  <c r="H57" i="28"/>
  <c r="L20" i="28"/>
  <c r="I14" i="28"/>
  <c r="I15" i="28" s="1"/>
  <c r="I16" i="28" s="1"/>
  <c r="I17" i="28" s="1"/>
  <c r="I18" i="28" s="1"/>
  <c r="I19" i="28" s="1"/>
  <c r="I20" i="28" s="1"/>
  <c r="I21" i="28" s="1"/>
  <c r="I22" i="28" s="1"/>
  <c r="I23" i="28" s="1"/>
  <c r="I24" i="28" s="1"/>
  <c r="I25" i="28" s="1"/>
  <c r="I26" i="28" s="1"/>
  <c r="I27" i="28" s="1"/>
  <c r="I28" i="28" s="1"/>
  <c r="I29" i="28" s="1"/>
  <c r="I30" i="28" s="1"/>
  <c r="I31" i="28" s="1"/>
  <c r="I32" i="28" s="1"/>
  <c r="I33" i="28" s="1"/>
  <c r="I34" i="28" s="1"/>
  <c r="I35" i="28" s="1"/>
  <c r="I36" i="28" s="1"/>
  <c r="I37" i="28" s="1"/>
  <c r="I38" i="28" s="1"/>
  <c r="I39" i="28" s="1"/>
  <c r="I40" i="28" s="1"/>
  <c r="I41" i="28" s="1"/>
  <c r="I42" i="28" s="1"/>
  <c r="I43" i="28" s="1"/>
  <c r="I44" i="28" s="1"/>
  <c r="I45" i="28" s="1"/>
  <c r="I46" i="28" s="1"/>
  <c r="I47" i="28" s="1"/>
  <c r="I48" i="28" s="1"/>
  <c r="I49" i="28" s="1"/>
  <c r="I50" i="28" s="1"/>
  <c r="I51" i="28" s="1"/>
  <c r="I52" i="28" s="1"/>
  <c r="I53" i="28" s="1"/>
  <c r="I54" i="28" s="1"/>
  <c r="I55" i="28" s="1"/>
  <c r="I56" i="28" s="1"/>
  <c r="F58" i="28"/>
  <c r="L19" i="28"/>
  <c r="G57" i="27"/>
  <c r="H16" i="27"/>
  <c r="H17" i="27"/>
  <c r="H18" i="27"/>
  <c r="H19" i="27"/>
  <c r="H14" i="27"/>
  <c r="F57" i="27"/>
  <c r="H56" i="27"/>
  <c r="H55" i="27"/>
  <c r="H54" i="27"/>
  <c r="H53" i="27"/>
  <c r="H52" i="27"/>
  <c r="H51" i="27"/>
  <c r="H50" i="27"/>
  <c r="H49" i="27"/>
  <c r="H48" i="27"/>
  <c r="H47" i="27"/>
  <c r="H46" i="27"/>
  <c r="H45" i="27"/>
  <c r="H44" i="27"/>
  <c r="H43" i="27"/>
  <c r="H42" i="27"/>
  <c r="H41" i="27"/>
  <c r="H40" i="27"/>
  <c r="H39" i="27"/>
  <c r="H38" i="27"/>
  <c r="H37" i="27"/>
  <c r="H36" i="27"/>
  <c r="H35" i="27"/>
  <c r="H34" i="27"/>
  <c r="H33" i="27"/>
  <c r="H32" i="27"/>
  <c r="H31" i="27"/>
  <c r="H30" i="27"/>
  <c r="H29" i="27"/>
  <c r="H28" i="27"/>
  <c r="H27" i="27"/>
  <c r="H26" i="27"/>
  <c r="H25" i="27"/>
  <c r="L24" i="27"/>
  <c r="H24" i="27"/>
  <c r="H23" i="27"/>
  <c r="H21" i="27"/>
  <c r="H20" i="27"/>
  <c r="I5" i="27"/>
  <c r="I6" i="27" s="1"/>
  <c r="I7" i="27" s="1"/>
  <c r="I8" i="27" s="1"/>
  <c r="I9" i="27" s="1"/>
  <c r="I10" i="27" s="1"/>
  <c r="I11" i="27" s="1"/>
  <c r="I57" i="28" l="1"/>
  <c r="L25" i="28"/>
  <c r="L22" i="27"/>
  <c r="L21" i="27"/>
  <c r="L20" i="27"/>
  <c r="F58" i="27"/>
  <c r="I12" i="27"/>
  <c r="I13" i="27" s="1"/>
  <c r="I14" i="27" s="1"/>
  <c r="I15" i="27" s="1"/>
  <c r="I16" i="27" s="1"/>
  <c r="I17" i="27" s="1"/>
  <c r="I18" i="27" s="1"/>
  <c r="H57" i="27"/>
  <c r="L19" i="27"/>
  <c r="I57" i="27" l="1"/>
  <c r="L25" i="27"/>
  <c r="I19" i="27"/>
  <c r="I20" i="27" s="1"/>
  <c r="I21" i="27" s="1"/>
  <c r="I22" i="27" s="1"/>
  <c r="I23" i="27" s="1"/>
  <c r="I24" i="27" s="1"/>
  <c r="I25" i="27" s="1"/>
  <c r="I26" i="27" s="1"/>
  <c r="I27" i="27" s="1"/>
  <c r="I28" i="27" s="1"/>
  <c r="I29" i="27" s="1"/>
  <c r="I30" i="27" s="1"/>
  <c r="I31" i="27" s="1"/>
  <c r="I32" i="27" s="1"/>
  <c r="I33" i="27" s="1"/>
  <c r="I34" i="27" s="1"/>
  <c r="I35" i="27" s="1"/>
  <c r="I36" i="27" s="1"/>
  <c r="I37" i="27" s="1"/>
  <c r="I38" i="27" s="1"/>
  <c r="I39" i="27" s="1"/>
  <c r="I40" i="27" s="1"/>
  <c r="I41" i="27" s="1"/>
  <c r="I42" i="27" s="1"/>
  <c r="I43" i="27" s="1"/>
  <c r="I44" i="27" s="1"/>
  <c r="I45" i="27" s="1"/>
  <c r="I46" i="27" s="1"/>
  <c r="I47" i="27" s="1"/>
  <c r="I48" i="27" s="1"/>
  <c r="I49" i="27" s="1"/>
  <c r="I50" i="27" s="1"/>
  <c r="I51" i="27" s="1"/>
  <c r="I52" i="27" s="1"/>
  <c r="I53" i="27" s="1"/>
  <c r="I54" i="27" s="1"/>
  <c r="I55" i="27" s="1"/>
  <c r="I56" i="27" s="1"/>
  <c r="G57" i="26" l="1"/>
  <c r="F57" i="26"/>
  <c r="H56" i="26"/>
  <c r="H55" i="26"/>
  <c r="H54" i="26"/>
  <c r="H53" i="26"/>
  <c r="H52" i="26"/>
  <c r="H51" i="26"/>
  <c r="H50" i="26"/>
  <c r="H49" i="26"/>
  <c r="H48" i="26"/>
  <c r="H47" i="26"/>
  <c r="H46" i="26"/>
  <c r="H45" i="26"/>
  <c r="H44" i="26"/>
  <c r="H43" i="26"/>
  <c r="H42" i="26"/>
  <c r="H41" i="26"/>
  <c r="H40" i="26"/>
  <c r="H39" i="26"/>
  <c r="H38" i="26"/>
  <c r="H37" i="26"/>
  <c r="H36" i="26"/>
  <c r="H35" i="26"/>
  <c r="H34" i="26"/>
  <c r="H33" i="26"/>
  <c r="H32" i="26"/>
  <c r="H31" i="26"/>
  <c r="H30" i="26"/>
  <c r="H29" i="26"/>
  <c r="H28" i="26"/>
  <c r="H27" i="26"/>
  <c r="H26" i="26"/>
  <c r="H25" i="26"/>
  <c r="L24" i="26"/>
  <c r="H24" i="26"/>
  <c r="H23" i="26"/>
  <c r="H21" i="26"/>
  <c r="H20" i="26"/>
  <c r="H19" i="26"/>
  <c r="H18" i="26"/>
  <c r="H17" i="26"/>
  <c r="H16" i="26"/>
  <c r="H15" i="26"/>
  <c r="H14" i="26"/>
  <c r="I5" i="26"/>
  <c r="I6" i="26" s="1"/>
  <c r="I7" i="26" s="1"/>
  <c r="I8" i="26" s="1"/>
  <c r="I9" i="26" s="1"/>
  <c r="I10" i="26" s="1"/>
  <c r="I11" i="26" s="1"/>
  <c r="I12" i="26" s="1"/>
  <c r="I13" i="26" s="1"/>
  <c r="I44" i="25"/>
  <c r="I45" i="25" s="1"/>
  <c r="I46" i="25" s="1"/>
  <c r="I47" i="25" s="1"/>
  <c r="I48" i="25" s="1"/>
  <c r="I49" i="25" s="1"/>
  <c r="I50" i="25" s="1"/>
  <c r="I51" i="25" s="1"/>
  <c r="I52" i="25" s="1"/>
  <c r="I53" i="25" s="1"/>
  <c r="I54" i="25" s="1"/>
  <c r="I55" i="25" s="1"/>
  <c r="I56" i="25" s="1"/>
  <c r="I34" i="25"/>
  <c r="I35" i="25" s="1"/>
  <c r="I36" i="25" s="1"/>
  <c r="I37" i="25" s="1"/>
  <c r="I38" i="25" s="1"/>
  <c r="I39" i="25" s="1"/>
  <c r="I40" i="25" s="1"/>
  <c r="I41" i="25" s="1"/>
  <c r="I42" i="25" s="1"/>
  <c r="I43" i="25" s="1"/>
  <c r="I24" i="25"/>
  <c r="I25" i="25" s="1"/>
  <c r="I26" i="25" s="1"/>
  <c r="I27" i="25" s="1"/>
  <c r="I28" i="25" s="1"/>
  <c r="I29" i="25" s="1"/>
  <c r="I30" i="25" s="1"/>
  <c r="I31" i="25" s="1"/>
  <c r="I32" i="25" s="1"/>
  <c r="I33" i="25" s="1"/>
  <c r="I13" i="25"/>
  <c r="I14" i="25" s="1"/>
  <c r="I15" i="25" s="1"/>
  <c r="I16" i="25" s="1"/>
  <c r="I17" i="25" s="1"/>
  <c r="I18" i="25" s="1"/>
  <c r="I19" i="25" s="1"/>
  <c r="I20" i="25" s="1"/>
  <c r="I21" i="25" s="1"/>
  <c r="I22" i="25" s="1"/>
  <c r="I23" i="25" s="1"/>
  <c r="I6" i="25"/>
  <c r="I7" i="25" s="1"/>
  <c r="I8" i="25" s="1"/>
  <c r="I9" i="25" s="1"/>
  <c r="I10" i="25" s="1"/>
  <c r="I11" i="25" s="1"/>
  <c r="I12" i="25" s="1"/>
  <c r="I46" i="24"/>
  <c r="I47" i="24" s="1"/>
  <c r="I48" i="24" s="1"/>
  <c r="I49" i="24" s="1"/>
  <c r="I50" i="24" s="1"/>
  <c r="I51" i="24" s="1"/>
  <c r="I52" i="24" s="1"/>
  <c r="I53" i="24" s="1"/>
  <c r="I37" i="24"/>
  <c r="I38" i="24" s="1"/>
  <c r="I39" i="24" s="1"/>
  <c r="I40" i="24" s="1"/>
  <c r="I41" i="24" s="1"/>
  <c r="I42" i="24" s="1"/>
  <c r="I43" i="24" s="1"/>
  <c r="I44" i="24" s="1"/>
  <c r="I45" i="24" s="1"/>
  <c r="I25" i="24"/>
  <c r="I26" i="24"/>
  <c r="I27" i="24"/>
  <c r="I28" i="24"/>
  <c r="I29" i="24" s="1"/>
  <c r="I30" i="24" s="1"/>
  <c r="I31" i="24" s="1"/>
  <c r="I32" i="24" s="1"/>
  <c r="I33" i="24" s="1"/>
  <c r="I34" i="24" s="1"/>
  <c r="I35" i="24" s="1"/>
  <c r="I36" i="24" s="1"/>
  <c r="I17" i="24"/>
  <c r="I18" i="24" s="1"/>
  <c r="I19" i="24" s="1"/>
  <c r="I20" i="24" s="1"/>
  <c r="I21" i="24" s="1"/>
  <c r="I22" i="24" s="1"/>
  <c r="I23" i="24" s="1"/>
  <c r="I24" i="24" s="1"/>
  <c r="I14" i="24"/>
  <c r="I15" i="24" s="1"/>
  <c r="I16" i="24" s="1"/>
  <c r="I13" i="24"/>
  <c r="I11" i="24"/>
  <c r="I12" i="24" s="1"/>
  <c r="I10" i="24"/>
  <c r="I8" i="24"/>
  <c r="I9" i="24" s="1"/>
  <c r="I7" i="24"/>
  <c r="I6" i="24"/>
  <c r="I54" i="24"/>
  <c r="L22" i="25"/>
  <c r="H54" i="25"/>
  <c r="H55" i="25"/>
  <c r="H56" i="25"/>
  <c r="L21" i="25"/>
  <c r="H23" i="25"/>
  <c r="H24" i="25"/>
  <c r="H25" i="25"/>
  <c r="H26" i="25"/>
  <c r="H27" i="25"/>
  <c r="H28" i="25"/>
  <c r="H29" i="25"/>
  <c r="L22" i="26" l="1"/>
  <c r="L21" i="26"/>
  <c r="L20" i="26"/>
  <c r="H57" i="26"/>
  <c r="I57" i="26" s="1"/>
  <c r="I14" i="26"/>
  <c r="I15" i="26" s="1"/>
  <c r="I16" i="26" s="1"/>
  <c r="I17" i="26" s="1"/>
  <c r="I18" i="26" s="1"/>
  <c r="I19" i="26" s="1"/>
  <c r="I20" i="26" s="1"/>
  <c r="I21" i="26" s="1"/>
  <c r="I22" i="26" s="1"/>
  <c r="I23" i="26" s="1"/>
  <c r="I24" i="26" s="1"/>
  <c r="I25" i="26" s="1"/>
  <c r="I26" i="26" s="1"/>
  <c r="I27" i="26" s="1"/>
  <c r="I28" i="26" s="1"/>
  <c r="I29" i="26" s="1"/>
  <c r="I30" i="26" s="1"/>
  <c r="I31" i="26" s="1"/>
  <c r="I32" i="26" s="1"/>
  <c r="I33" i="26" s="1"/>
  <c r="I34" i="26" s="1"/>
  <c r="I35" i="26" s="1"/>
  <c r="I36" i="26" s="1"/>
  <c r="I37" i="26" s="1"/>
  <c r="I38" i="26" s="1"/>
  <c r="I39" i="26" s="1"/>
  <c r="I40" i="26" s="1"/>
  <c r="I41" i="26" s="1"/>
  <c r="I42" i="26" s="1"/>
  <c r="I43" i="26" s="1"/>
  <c r="I44" i="26" s="1"/>
  <c r="I45" i="26" s="1"/>
  <c r="I46" i="26" s="1"/>
  <c r="I47" i="26" s="1"/>
  <c r="I48" i="26" s="1"/>
  <c r="I49" i="26" s="1"/>
  <c r="I50" i="26" s="1"/>
  <c r="I51" i="26" s="1"/>
  <c r="I52" i="26" s="1"/>
  <c r="I53" i="26" s="1"/>
  <c r="I54" i="26" s="1"/>
  <c r="I55" i="26" s="1"/>
  <c r="I56" i="26" s="1"/>
  <c r="F58" i="26"/>
  <c r="L19" i="26"/>
  <c r="L25" i="26" l="1"/>
  <c r="G57" i="25"/>
  <c r="F57" i="25"/>
  <c r="H53" i="25"/>
  <c r="H52" i="25"/>
  <c r="H51" i="25"/>
  <c r="H50" i="25"/>
  <c r="H49" i="25"/>
  <c r="H48" i="25"/>
  <c r="H47" i="25"/>
  <c r="H46" i="25"/>
  <c r="H45" i="25"/>
  <c r="H44" i="25"/>
  <c r="H43" i="25"/>
  <c r="H42" i="25"/>
  <c r="H41" i="25"/>
  <c r="H40" i="25"/>
  <c r="H39" i="25"/>
  <c r="H38" i="25"/>
  <c r="H37" i="25"/>
  <c r="H36" i="25"/>
  <c r="H35" i="25"/>
  <c r="H34" i="25"/>
  <c r="H33" i="25"/>
  <c r="H32" i="25"/>
  <c r="H31" i="25"/>
  <c r="H30" i="25"/>
  <c r="L24" i="25"/>
  <c r="H21" i="25"/>
  <c r="H20" i="25"/>
  <c r="H19" i="25"/>
  <c r="H18" i="25"/>
  <c r="H17" i="25"/>
  <c r="H16" i="25"/>
  <c r="H15" i="25"/>
  <c r="H14" i="25"/>
  <c r="I5" i="25"/>
  <c r="L20" i="25" l="1"/>
  <c r="H57" i="25"/>
  <c r="F58" i="25"/>
  <c r="L19" i="25"/>
  <c r="L21" i="24"/>
  <c r="H35" i="24"/>
  <c r="H36" i="24"/>
  <c r="H37" i="24"/>
  <c r="H38" i="24"/>
  <c r="H39" i="24"/>
  <c r="H40" i="24"/>
  <c r="H41" i="24"/>
  <c r="H42" i="24"/>
  <c r="L20" i="24" s="1"/>
  <c r="H43" i="24"/>
  <c r="H44" i="24"/>
  <c r="L19" i="24"/>
  <c r="L25" i="25" l="1"/>
  <c r="I57" i="25"/>
  <c r="G54" i="24" l="1"/>
  <c r="F54" i="24"/>
  <c r="H53" i="24"/>
  <c r="H52" i="24"/>
  <c r="H51" i="24"/>
  <c r="H50" i="24"/>
  <c r="H49" i="24"/>
  <c r="H48" i="24"/>
  <c r="H47" i="24"/>
  <c r="H46" i="24"/>
  <c r="H45" i="24"/>
  <c r="H34" i="24"/>
  <c r="H33" i="24"/>
  <c r="H32" i="24"/>
  <c r="H31" i="24"/>
  <c r="H30" i="24"/>
  <c r="H29" i="24"/>
  <c r="H28" i="24"/>
  <c r="H27" i="24"/>
  <c r="H26" i="24"/>
  <c r="H25" i="24"/>
  <c r="H24" i="24"/>
  <c r="L23" i="24"/>
  <c r="H23" i="24"/>
  <c r="H22" i="24"/>
  <c r="H20" i="24"/>
  <c r="H19" i="24"/>
  <c r="H18" i="24"/>
  <c r="H17" i="24"/>
  <c r="H16" i="24"/>
  <c r="H15" i="24"/>
  <c r="H14" i="24"/>
  <c r="H13" i="24"/>
  <c r="I5" i="24"/>
  <c r="H41" i="23"/>
  <c r="H42" i="23"/>
  <c r="H43" i="23"/>
  <c r="H44" i="23"/>
  <c r="L17" i="23"/>
  <c r="H21" i="23"/>
  <c r="H22" i="23"/>
  <c r="H23" i="23"/>
  <c r="H24" i="23"/>
  <c r="H25" i="23"/>
  <c r="H26" i="23"/>
  <c r="H27" i="23"/>
  <c r="H20" i="23"/>
  <c r="H12" i="23"/>
  <c r="H13" i="23"/>
  <c r="H14" i="23"/>
  <c r="H15" i="23"/>
  <c r="H16" i="23"/>
  <c r="H17" i="23"/>
  <c r="H18" i="23"/>
  <c r="H11" i="23"/>
  <c r="G52" i="23"/>
  <c r="F52" i="23"/>
  <c r="H51" i="23"/>
  <c r="H50" i="23"/>
  <c r="H49" i="23"/>
  <c r="H48" i="23"/>
  <c r="H47" i="23"/>
  <c r="H46" i="23"/>
  <c r="H45" i="23"/>
  <c r="H40" i="23"/>
  <c r="H39" i="23"/>
  <c r="H38" i="23"/>
  <c r="H37" i="23"/>
  <c r="H36" i="23"/>
  <c r="H35" i="23"/>
  <c r="H34" i="23"/>
  <c r="H33" i="23"/>
  <c r="H32" i="23"/>
  <c r="H31" i="23"/>
  <c r="H30" i="23"/>
  <c r="H29" i="23"/>
  <c r="H28" i="23"/>
  <c r="L21" i="23"/>
  <c r="I5" i="23"/>
  <c r="I6" i="23" s="1"/>
  <c r="I7" i="23" s="1"/>
  <c r="I9" i="23" s="1"/>
  <c r="I10" i="23" s="1"/>
  <c r="L18" i="24" l="1"/>
  <c r="F55" i="24"/>
  <c r="H54" i="24"/>
  <c r="L20" i="23"/>
  <c r="L19" i="23"/>
  <c r="L18" i="23"/>
  <c r="L16" i="23"/>
  <c r="H52" i="23"/>
  <c r="I11" i="23"/>
  <c r="I12" i="23" s="1"/>
  <c r="I13" i="23" s="1"/>
  <c r="I14" i="23" s="1"/>
  <c r="I15" i="23" s="1"/>
  <c r="I16" i="23" s="1"/>
  <c r="I17" i="23" s="1"/>
  <c r="I18" i="23" s="1"/>
  <c r="I19" i="23" s="1"/>
  <c r="I20" i="23" s="1"/>
  <c r="I21" i="23" s="1"/>
  <c r="I22" i="23" s="1"/>
  <c r="I24" i="23" s="1"/>
  <c r="I25" i="23" s="1"/>
  <c r="I26" i="23" s="1"/>
  <c r="I27" i="23" s="1"/>
  <c r="I28" i="23" s="1"/>
  <c r="I29" i="23" s="1"/>
  <c r="I30" i="23" s="1"/>
  <c r="I31" i="23" s="1"/>
  <c r="I32" i="23" s="1"/>
  <c r="I33" i="23" s="1"/>
  <c r="I34" i="23" s="1"/>
  <c r="I35" i="23" s="1"/>
  <c r="I36" i="23" s="1"/>
  <c r="I37" i="23" s="1"/>
  <c r="I38" i="23" s="1"/>
  <c r="I39" i="23" s="1"/>
  <c r="I40" i="23" s="1"/>
  <c r="I41" i="23" s="1"/>
  <c r="I42" i="23" s="1"/>
  <c r="I43" i="23" s="1"/>
  <c r="I44" i="23" s="1"/>
  <c r="I45" i="23" s="1"/>
  <c r="I46" i="23" s="1"/>
  <c r="I47" i="23" s="1"/>
  <c r="I48" i="23" s="1"/>
  <c r="I49" i="23" s="1"/>
  <c r="I50" i="23" s="1"/>
  <c r="I51" i="23" s="1"/>
  <c r="F53" i="23"/>
  <c r="H50" i="22"/>
  <c r="L19" i="22" s="1"/>
  <c r="L18" i="22"/>
  <c r="L17" i="22"/>
  <c r="H31" i="22"/>
  <c r="G51" i="22"/>
  <c r="F51" i="22"/>
  <c r="H49" i="22"/>
  <c r="H48" i="22"/>
  <c r="H47" i="22"/>
  <c r="H46" i="22"/>
  <c r="H45" i="22"/>
  <c r="H44" i="22"/>
  <c r="H43" i="22"/>
  <c r="H42" i="22"/>
  <c r="H41" i="22"/>
  <c r="H40" i="22"/>
  <c r="H39" i="22"/>
  <c r="H38" i="22"/>
  <c r="H37" i="22"/>
  <c r="H36" i="22"/>
  <c r="H35" i="22"/>
  <c r="H34" i="22"/>
  <c r="H33" i="22"/>
  <c r="H32" i="22"/>
  <c r="H30" i="22"/>
  <c r="H29" i="22"/>
  <c r="H28" i="22"/>
  <c r="H27" i="22"/>
  <c r="H26" i="22"/>
  <c r="H25" i="22"/>
  <c r="H24" i="22"/>
  <c r="H23" i="22"/>
  <c r="H22" i="22"/>
  <c r="L16" i="22" s="1"/>
  <c r="H21" i="22"/>
  <c r="L20" i="22"/>
  <c r="H20" i="22"/>
  <c r="H19" i="22"/>
  <c r="H17" i="22"/>
  <c r="H16" i="22"/>
  <c r="H15" i="22"/>
  <c r="H14" i="22"/>
  <c r="H13" i="22"/>
  <c r="H12" i="22"/>
  <c r="H11" i="22"/>
  <c r="H10" i="22"/>
  <c r="I5" i="22"/>
  <c r="I6" i="22" s="1"/>
  <c r="I7" i="22" s="1"/>
  <c r="I8" i="22" s="1"/>
  <c r="I9" i="22" s="1"/>
  <c r="I10" i="22" s="1"/>
  <c r="I11" i="22" s="1"/>
  <c r="L24" i="24" l="1"/>
  <c r="L22" i="23"/>
  <c r="I23" i="23"/>
  <c r="I52" i="23"/>
  <c r="I12" i="22"/>
  <c r="I13" i="22" s="1"/>
  <c r="I14" i="22" s="1"/>
  <c r="I15" i="22"/>
  <c r="I16" i="22" s="1"/>
  <c r="I17" i="22"/>
  <c r="I18" i="22" s="1"/>
  <c r="I19" i="22" s="1"/>
  <c r="I20" i="22" s="1"/>
  <c r="I21" i="22" s="1"/>
  <c r="I22" i="22" s="1"/>
  <c r="F52" i="22"/>
  <c r="L15" i="22"/>
  <c r="H51" i="22"/>
  <c r="I51" i="22" s="1"/>
  <c r="L21" i="22" l="1"/>
  <c r="I23" i="22"/>
  <c r="I24" i="22" s="1"/>
  <c r="I25" i="22" s="1"/>
  <c r="I26" i="22" s="1"/>
  <c r="I27" i="22" s="1"/>
  <c r="G51" i="21"/>
  <c r="F51" i="21"/>
  <c r="H49" i="21"/>
  <c r="L19" i="21" s="1"/>
  <c r="H48" i="21"/>
  <c r="H50" i="21" s="1"/>
  <c r="H47" i="21"/>
  <c r="H46" i="21"/>
  <c r="H45" i="21"/>
  <c r="H44" i="21"/>
  <c r="H43" i="21"/>
  <c r="H42" i="21"/>
  <c r="H41" i="21"/>
  <c r="H40" i="21"/>
  <c r="H39" i="21"/>
  <c r="H38" i="21"/>
  <c r="H37" i="21"/>
  <c r="H36" i="21"/>
  <c r="H35" i="21"/>
  <c r="L17" i="21" s="1"/>
  <c r="H34" i="21"/>
  <c r="H33" i="21"/>
  <c r="H32" i="21"/>
  <c r="H30" i="21"/>
  <c r="H29" i="21"/>
  <c r="H28" i="21"/>
  <c r="H27" i="21"/>
  <c r="H26" i="21"/>
  <c r="H25" i="21"/>
  <c r="H24" i="21"/>
  <c r="H23" i="21"/>
  <c r="H22" i="21"/>
  <c r="H21" i="21"/>
  <c r="L20" i="21"/>
  <c r="H20" i="21"/>
  <c r="H19" i="21"/>
  <c r="L18" i="21"/>
  <c r="H17" i="21"/>
  <c r="H16" i="21"/>
  <c r="H15" i="21"/>
  <c r="H14" i="21"/>
  <c r="H13" i="21"/>
  <c r="H12" i="21"/>
  <c r="H11" i="21"/>
  <c r="H10" i="21"/>
  <c r="I5" i="21"/>
  <c r="I6" i="21" s="1"/>
  <c r="I7" i="21" s="1"/>
  <c r="I8" i="21" s="1"/>
  <c r="I9" i="21" s="1"/>
  <c r="I10" i="21" s="1"/>
  <c r="L15" i="20"/>
  <c r="H17" i="20"/>
  <c r="I28" i="22" l="1"/>
  <c r="I29" i="22" s="1"/>
  <c r="I30" i="22" s="1"/>
  <c r="I31" i="22" s="1"/>
  <c r="I32" i="22" s="1"/>
  <c r="I33" i="22" s="1"/>
  <c r="I34" i="22" s="1"/>
  <c r="I35" i="22" s="1"/>
  <c r="I36" i="22" s="1"/>
  <c r="I37" i="22" s="1"/>
  <c r="I38" i="22" s="1"/>
  <c r="I39" i="22" s="1"/>
  <c r="I40" i="22" s="1"/>
  <c r="I41" i="22" s="1"/>
  <c r="I42" i="22" s="1"/>
  <c r="I43" i="22" s="1"/>
  <c r="I44" i="22" s="1"/>
  <c r="I45" i="22" s="1"/>
  <c r="I46" i="22" s="1"/>
  <c r="I47" i="22" s="1"/>
  <c r="I48" i="22" s="1"/>
  <c r="I49" i="22" s="1"/>
  <c r="I50" i="22" s="1"/>
  <c r="L16" i="21"/>
  <c r="I11" i="21"/>
  <c r="I12" i="21" s="1"/>
  <c r="I13" i="21" s="1"/>
  <c r="I14" i="21" s="1"/>
  <c r="I15" i="21" s="1"/>
  <c r="I16" i="21" s="1"/>
  <c r="I17" i="21" s="1"/>
  <c r="I18" i="21" s="1"/>
  <c r="I19" i="21" s="1"/>
  <c r="I20" i="21" s="1"/>
  <c r="I21" i="21" s="1"/>
  <c r="I22" i="21" s="1"/>
  <c r="L15" i="21"/>
  <c r="L21" i="21" s="1"/>
  <c r="F52" i="21"/>
  <c r="H51" i="21"/>
  <c r="I51" i="21" s="1"/>
  <c r="H11" i="20"/>
  <c r="H12" i="20"/>
  <c r="H13" i="20"/>
  <c r="H14" i="20"/>
  <c r="H15" i="20"/>
  <c r="H16" i="20"/>
  <c r="H10" i="20"/>
  <c r="I23" i="21" l="1"/>
  <c r="I24" i="21" s="1"/>
  <c r="I25" i="21" s="1"/>
  <c r="I26" i="21" s="1"/>
  <c r="I27" i="21" s="1"/>
  <c r="I28" i="21" s="1"/>
  <c r="I32" i="21" s="1"/>
  <c r="I33" i="21" s="1"/>
  <c r="I34" i="21" s="1"/>
  <c r="I35" i="21" s="1"/>
  <c r="I36" i="21" s="1"/>
  <c r="I37" i="21" s="1"/>
  <c r="I38" i="21" s="1"/>
  <c r="I39" i="21" s="1"/>
  <c r="I40" i="21" s="1"/>
  <c r="I41" i="21" s="1"/>
  <c r="I42" i="21" s="1"/>
  <c r="I43" i="21" s="1"/>
  <c r="I44" i="21" s="1"/>
  <c r="I45" i="21" s="1"/>
  <c r="I46" i="21" s="1"/>
  <c r="I47" i="21" s="1"/>
  <c r="I48" i="21" s="1"/>
  <c r="I49" i="21" s="1"/>
  <c r="I50" i="21" s="1"/>
  <c r="G51" i="20"/>
  <c r="F51" i="20"/>
  <c r="F52" i="20" s="1"/>
  <c r="H49" i="20"/>
  <c r="H48" i="20"/>
  <c r="H47" i="20"/>
  <c r="H46" i="20"/>
  <c r="H45" i="20"/>
  <c r="H44" i="20"/>
  <c r="H43" i="20"/>
  <c r="H42" i="20"/>
  <c r="H41" i="20"/>
  <c r="H40" i="20"/>
  <c r="H39" i="20"/>
  <c r="H38" i="20"/>
  <c r="H37" i="20"/>
  <c r="H36" i="20"/>
  <c r="H35" i="20"/>
  <c r="H34" i="20"/>
  <c r="H33" i="20"/>
  <c r="H32" i="20"/>
  <c r="H30" i="20"/>
  <c r="H29" i="20"/>
  <c r="H28" i="20"/>
  <c r="H27" i="20"/>
  <c r="H26" i="20"/>
  <c r="H25" i="20"/>
  <c r="H24" i="20"/>
  <c r="H23" i="20"/>
  <c r="H22" i="20"/>
  <c r="H21" i="20"/>
  <c r="L20" i="20"/>
  <c r="H20" i="20"/>
  <c r="L19" i="20"/>
  <c r="H19" i="20"/>
  <c r="I5" i="20"/>
  <c r="I6" i="20" s="1"/>
  <c r="I7" i="20" s="1"/>
  <c r="I8" i="20" s="1"/>
  <c r="I9" i="20" s="1"/>
  <c r="I10" i="20" s="1"/>
  <c r="I11" i="20" s="1"/>
  <c r="I12" i="20" s="1"/>
  <c r="I13" i="20" s="1"/>
  <c r="I14" i="20" s="1"/>
  <c r="I15" i="20" s="1"/>
  <c r="I16" i="20" s="1"/>
  <c r="I17" i="20" s="1"/>
  <c r="I18" i="20" s="1"/>
  <c r="I19" i="20" s="1"/>
  <c r="I20" i="20" s="1"/>
  <c r="I21" i="20" s="1"/>
  <c r="I29" i="21" l="1"/>
  <c r="I30" i="21" s="1"/>
  <c r="L18" i="20"/>
  <c r="L17" i="20"/>
  <c r="L16" i="20"/>
  <c r="H50" i="20"/>
  <c r="H51" i="20" s="1"/>
  <c r="I51" i="20" s="1"/>
  <c r="I23" i="20"/>
  <c r="I24" i="20" s="1"/>
  <c r="I25" i="20" s="1"/>
  <c r="I26" i="20" s="1"/>
  <c r="I27" i="20" s="1"/>
  <c r="I28" i="20" s="1"/>
  <c r="I22" i="20"/>
  <c r="L21" i="20" l="1"/>
  <c r="I32" i="20"/>
  <c r="I33" i="20" s="1"/>
  <c r="I34" i="20" s="1"/>
  <c r="I35" i="20" s="1"/>
  <c r="I36" i="20" s="1"/>
  <c r="I37" i="20" s="1"/>
  <c r="I38" i="20" s="1"/>
  <c r="I39" i="20" s="1"/>
  <c r="I40" i="20" s="1"/>
  <c r="I41" i="20" s="1"/>
  <c r="I42" i="20" s="1"/>
  <c r="I43" i="20" s="1"/>
  <c r="I44" i="20" s="1"/>
  <c r="I45" i="20" s="1"/>
  <c r="I46" i="20" s="1"/>
  <c r="I47" i="20" s="1"/>
  <c r="I48" i="20" s="1"/>
  <c r="I49" i="20" s="1"/>
  <c r="I50" i="20" s="1"/>
  <c r="I29" i="20"/>
  <c r="I30" i="20" s="1"/>
</calcChain>
</file>

<file path=xl/sharedStrings.xml><?xml version="1.0" encoding="utf-8"?>
<sst xmlns="http://schemas.openxmlformats.org/spreadsheetml/2006/main" count="947" uniqueCount="258">
  <si>
    <t>Ngày</t>
  </si>
  <si>
    <t>Chi tiết</t>
  </si>
  <si>
    <t>Số lượng</t>
  </si>
  <si>
    <t>Đơn giá</t>
  </si>
  <si>
    <t>Thu</t>
  </si>
  <si>
    <t>Chi</t>
  </si>
  <si>
    <t>Tồn</t>
  </si>
  <si>
    <t>CMTX</t>
  </si>
  <si>
    <t>CMKTX</t>
  </si>
  <si>
    <t>Bao tay</t>
  </si>
  <si>
    <t>T1</t>
  </si>
  <si>
    <t>T2</t>
  </si>
  <si>
    <t>T3</t>
  </si>
  <si>
    <t>T4</t>
  </si>
  <si>
    <t>T5</t>
  </si>
  <si>
    <t>Dồng nghiêp USG CMTX</t>
  </si>
  <si>
    <t>Dầu ăn</t>
  </si>
  <si>
    <t>Bột ngọt</t>
  </si>
  <si>
    <t>Gạo nếp</t>
  </si>
  <si>
    <t>Chị Diệu Huyền CMTX</t>
  </si>
  <si>
    <t>Khẩu trang</t>
  </si>
  <si>
    <t>Bột canh</t>
  </si>
  <si>
    <t>Gaọ nếp</t>
  </si>
  <si>
    <t>chả thịt</t>
  </si>
  <si>
    <t>Hộp đựng xôi</t>
  </si>
  <si>
    <t>Dây</t>
  </si>
  <si>
    <t xml:space="preserve">Trứng </t>
  </si>
  <si>
    <t>Hành lá</t>
  </si>
  <si>
    <t>Hành ngò</t>
  </si>
  <si>
    <t>quả</t>
  </si>
  <si>
    <t>Bình ga nấu</t>
  </si>
  <si>
    <t>kg</t>
  </si>
  <si>
    <t>Lít</t>
  </si>
  <si>
    <t>gói</t>
  </si>
  <si>
    <t>Quả</t>
  </si>
  <si>
    <t>Gói</t>
  </si>
  <si>
    <t>Bình</t>
  </si>
  <si>
    <t>Tổng</t>
  </si>
  <si>
    <t>Hatj nem</t>
  </si>
  <si>
    <t>BÁO CÁO THU, CHI CHƯƠNG TRÌNH  THỨ 7 YÊU THƯƠNG - HÀ TĨNH THÁNG 1/2025</t>
  </si>
  <si>
    <t>Tồn đầu tháng 1/2025</t>
  </si>
  <si>
    <t>06/01/2025</t>
  </si>
  <si>
    <t>07/01/2025</t>
  </si>
  <si>
    <t>.10-01-2025</t>
  </si>
  <si>
    <t>Ah Giang Đào</t>
  </si>
  <si>
    <t>,14/01/2025</t>
  </si>
  <si>
    <t>Chị Mai Thị Ty CMKTX</t>
  </si>
  <si>
    <t>16-01-2025</t>
  </si>
  <si>
    <t>Nhóm chị Việt Hoa CMKTX</t>
  </si>
  <si>
    <t>dầu ăn</t>
  </si>
  <si>
    <t>Tuần 1 (04/1)</t>
  </si>
  <si>
    <t>Tuần 2 (11/01)</t>
  </si>
  <si>
    <t>Tuần 3 (18/1)</t>
  </si>
  <si>
    <t>Tuần 4 (22/1)</t>
  </si>
  <si>
    <t>Tổng tháng 1/2025</t>
  </si>
  <si>
    <t>Tồn cuối tháng 1/2025</t>
  </si>
  <si>
    <t>06/02/2025</t>
  </si>
  <si>
    <t>14-02-2025</t>
  </si>
  <si>
    <t>MTQ CMKTX</t>
  </si>
  <si>
    <t>22/02/2025</t>
  </si>
  <si>
    <t>28-02-2025</t>
  </si>
  <si>
    <t>BÁO CÁO THU, CHI CHƯƠNG TRÌNH  THỨ 7 YÊU THƯƠNG - HÀ TĨNH THÁNG 2/2025</t>
  </si>
  <si>
    <t>Tồn đầu tháng 2/2025</t>
  </si>
  <si>
    <t>bao tay</t>
  </si>
  <si>
    <t>dầu rửa bát</t>
  </si>
  <si>
    <t>Tuần 1 (15/2)</t>
  </si>
  <si>
    <t>Tuần 2 (22/02)</t>
  </si>
  <si>
    <t>Tổng tháng 2/2025</t>
  </si>
  <si>
    <t>Tồn cuối tháng 2/2025</t>
  </si>
  <si>
    <t>Tồn đầu tháng 3/2025</t>
  </si>
  <si>
    <t xml:space="preserve">Anh Nguyễn văn Tiến </t>
  </si>
  <si>
    <t>08/03/2025</t>
  </si>
  <si>
    <t>07/03/25</t>
  </si>
  <si>
    <t>10-03-2025</t>
  </si>
  <si>
    <t>22/03/2025</t>
  </si>
  <si>
    <t>29-03-2025</t>
  </si>
  <si>
    <t>BÁO CÁO THU, CHI CHƯƠNG TRÌNH  THỨ 7 YÊU THƯƠNG - HÀ TĨNH THÁNG 3/2025</t>
  </si>
  <si>
    <t>Túi đựng</t>
  </si>
  <si>
    <t>Tuần 1 (01/03)</t>
  </si>
  <si>
    <t>Chai</t>
  </si>
  <si>
    <t>Tuần 2 (08/03)</t>
  </si>
  <si>
    <t>hạt nêm</t>
  </si>
  <si>
    <t>Bình ga</t>
  </si>
  <si>
    <t>khẩu trang</t>
  </si>
  <si>
    <t>Tuần 3 (15/3)</t>
  </si>
  <si>
    <t>Tuần 4 (22/3)</t>
  </si>
  <si>
    <t>Tuần 4 (29/3)</t>
  </si>
  <si>
    <t>Mua nồi nấu xôi</t>
  </si>
  <si>
    <t>Tổng tháng 3/2025</t>
  </si>
  <si>
    <t>Tồn cuối tháng 3/2025</t>
  </si>
  <si>
    <t>BÁO CÁO THU, CHI CHƯƠNG TRÌNH  THỨ 7 YÊU THƯƠNG - HÀ TĨNH THÁNG 4/2025</t>
  </si>
  <si>
    <t>Tồn đầu tháng 4/2025</t>
  </si>
  <si>
    <t>01/04/25</t>
  </si>
  <si>
    <t>Đồng nghiệp USG</t>
  </si>
  <si>
    <t>09/04/2025</t>
  </si>
  <si>
    <t>09-04-2025</t>
  </si>
  <si>
    <t>Nguyễn văn Tiến</t>
  </si>
  <si>
    <t>19-04-2025</t>
  </si>
  <si>
    <t>20/04/2025</t>
  </si>
  <si>
    <t>26-04-2025</t>
  </si>
  <si>
    <t>lit</t>
  </si>
  <si>
    <t>Tuần 1 (05/04)</t>
  </si>
  <si>
    <t>Tuần 2 (12/04)</t>
  </si>
  <si>
    <t>dàu ăn</t>
  </si>
  <si>
    <t>Tuần 3 (19/4)</t>
  </si>
  <si>
    <t>cọ nồi</t>
  </si>
  <si>
    <t>Tuần 4 (26/4)</t>
  </si>
  <si>
    <t>Tổng tháng 4/2025</t>
  </si>
  <si>
    <t>Tồn cuối tháng 4/2025</t>
  </si>
  <si>
    <t>BÁO CÁO THU, CHI CHƯƠNG TRÌNH  THỨ 7 YÊU THƯƠNG - HÀ TĨNH THÁNG 5/2025</t>
  </si>
  <si>
    <t>Tồn đầu tháng 5/2025</t>
  </si>
  <si>
    <t>04/05/25</t>
  </si>
  <si>
    <t>06/05/2025</t>
  </si>
  <si>
    <t>10-05-2025</t>
  </si>
  <si>
    <t>12-05-2025</t>
  </si>
  <si>
    <t>17/05/2025</t>
  </si>
  <si>
    <t>24-05-2025</t>
  </si>
  <si>
    <t> Lop SCHNEEEGLOECKHEN TTMW</t>
  </si>
  <si>
    <t>26/5/25</t>
  </si>
  <si>
    <t>29/5/25</t>
  </si>
  <si>
    <t>Quỹ NTCM</t>
  </si>
  <si>
    <t>Tuần 1 (10/05)</t>
  </si>
  <si>
    <t xml:space="preserve">Gạo </t>
  </si>
  <si>
    <t>Thịt</t>
  </si>
  <si>
    <t>Đậu xanh</t>
  </si>
  <si>
    <t>Hành ngò+ hành tím</t>
  </si>
  <si>
    <t>Hộp đựng cháo</t>
  </si>
  <si>
    <t>dây</t>
  </si>
  <si>
    <t>Bọt canh</t>
  </si>
  <si>
    <t>Bí đỏ</t>
  </si>
  <si>
    <t>cà rốt</t>
  </si>
  <si>
    <t>Khăn lau bàn</t>
  </si>
  <si>
    <t>cái</t>
  </si>
  <si>
    <t>Nước mắm</t>
  </si>
  <si>
    <t>Bao đựng</t>
  </si>
  <si>
    <t>Tuần 2 (17/05)</t>
  </si>
  <si>
    <t>Kg</t>
  </si>
  <si>
    <t>Tuần 3 (24/5)</t>
  </si>
  <si>
    <t>Gạo</t>
  </si>
  <si>
    <t>Thịt xay</t>
  </si>
  <si>
    <t>Đạ xanh</t>
  </si>
  <si>
    <t>Cà rốt</t>
  </si>
  <si>
    <t>Tuần 4 (31/5)</t>
  </si>
  <si>
    <t>Tổng tháng 5/2025</t>
  </si>
  <si>
    <t>Tồn cuối tháng 5/2025</t>
  </si>
  <si>
    <t>BÁO CÁO THU, CHI CHƯƠNG TRÌNH  THỨ 7 YÊU THƯƠNG - HÀ TĨNH THÁNG 6/2025</t>
  </si>
  <si>
    <t>Tồn đầu tháng 6/2025</t>
  </si>
  <si>
    <t>04/06/25</t>
  </si>
  <si>
    <t>07/06/2025</t>
  </si>
  <si>
    <t>09-06-2025</t>
  </si>
  <si>
    <t>14-06-2025</t>
  </si>
  <si>
    <t>Chị Ngọc Anh CMKTX</t>
  </si>
  <si>
    <t>Chị Tí Hoài CMKTX</t>
  </si>
  <si>
    <t>15/06/2025</t>
  </si>
  <si>
    <t>18-06-2025</t>
  </si>
  <si>
    <t xml:space="preserve">Quỹ nồi cháo Miền Nam UH </t>
  </si>
  <si>
    <t>22/6/25</t>
  </si>
  <si>
    <t>30/06/25</t>
  </si>
  <si>
    <t>30-06-2025</t>
  </si>
  <si>
    <t>Tuần 1 (06/06)</t>
  </si>
  <si>
    <t xml:space="preserve">Gaọ </t>
  </si>
  <si>
    <t>Dầu rửa bát</t>
  </si>
  <si>
    <t>Mớ</t>
  </si>
  <si>
    <t>Hộp</t>
  </si>
  <si>
    <t>Tuần 2 (14/05)</t>
  </si>
  <si>
    <t>Hạt nêm</t>
  </si>
  <si>
    <t>Nước măm</t>
  </si>
  <si>
    <t>Tuần 3 (21/6)</t>
  </si>
  <si>
    <t>Tuần 4 (28/6)</t>
  </si>
  <si>
    <t>Tổng tháng 6/2025</t>
  </si>
  <si>
    <t>Tồn cuối tháng 6/2025</t>
  </si>
  <si>
    <t>BÁO CÁO THU, CHI CHƯƠNG TRÌNH  THỨ 7 YÊU THƯƠNG - HÀ TĨNH THÁNG 7/2025</t>
  </si>
  <si>
    <t>Tồn đầu tháng 7/2025</t>
  </si>
  <si>
    <t>04/07/25</t>
  </si>
  <si>
    <t>05/07/2025</t>
  </si>
  <si>
    <t>08-07-2025</t>
  </si>
  <si>
    <t>Chị Bùi Thiên Vân cùng nhóm bạn</t>
  </si>
  <si>
    <t>13-07-2025</t>
  </si>
  <si>
    <t>20/07/2025</t>
  </si>
  <si>
    <t>25-07-2025</t>
  </si>
  <si>
    <t>Chị Dương Thị Anh</t>
  </si>
  <si>
    <t>28/07/25</t>
  </si>
  <si>
    <t>Tuần 1 (05/07)</t>
  </si>
  <si>
    <t>Tuần 2 (12/07)</t>
  </si>
  <si>
    <t>Tuần 3 (19/7)</t>
  </si>
  <si>
    <t>Dàu ăn</t>
  </si>
  <si>
    <t>Tuần 4 (26/7)</t>
  </si>
  <si>
    <t>Tổng tháng 7/2025</t>
  </si>
  <si>
    <t>Tồn cuối tháng 7/2025</t>
  </si>
  <si>
    <t>BÁO CÁO THU, CHI CHƯƠNG TRÌNH  THỨ 7 YÊU THƯƠNG - HÀ TĨNH THÁNG 8/2025</t>
  </si>
  <si>
    <t>Tồn đầu tháng 8/2025</t>
  </si>
  <si>
    <t>Tuần 1 (02/08)</t>
  </si>
  <si>
    <t>Hộp cháo</t>
  </si>
  <si>
    <t>hộp</t>
  </si>
  <si>
    <t>Tuần 2 (09/08)</t>
  </si>
  <si>
    <t>Khẩu Trang</t>
  </si>
  <si>
    <t>Tuần 3 (16/8)</t>
  </si>
  <si>
    <t>Tuần 4 (23/8)</t>
  </si>
  <si>
    <t>04/08/25</t>
  </si>
  <si>
    <t xml:space="preserve">Chị Diệu Huyền </t>
  </si>
  <si>
    <t>05-08-2025</t>
  </si>
  <si>
    <t>09-08-2025</t>
  </si>
  <si>
    <t>Nguyễn Văn Thao</t>
  </si>
  <si>
    <t>23/08/2025</t>
  </si>
  <si>
    <t>13-08-2025</t>
  </si>
  <si>
    <t>Chị Thu Trần</t>
  </si>
  <si>
    <t>Tổng tháng 8/2025</t>
  </si>
  <si>
    <t>Tồn cuối tháng 8/2025</t>
  </si>
  <si>
    <t>BÁO CÁO THU, CHI CHƯƠNG TRÌNH  THỨ 7 YÊU THƯƠNG - HÀ TĨNH THÁNG 9/2025</t>
  </si>
  <si>
    <t>Tồn đầu tháng 9/2025</t>
  </si>
  <si>
    <t>04/09/25</t>
  </si>
  <si>
    <t>06/0/2025</t>
  </si>
  <si>
    <t>14-09-2025</t>
  </si>
  <si>
    <t>20-09-2025</t>
  </si>
  <si>
    <t>Bạn Thảo Ánh</t>
  </si>
  <si>
    <t>30/09/2025</t>
  </si>
  <si>
    <t>Đồng Nghiệp USG</t>
  </si>
  <si>
    <t>Chả thit</t>
  </si>
  <si>
    <t>Trứng</t>
  </si>
  <si>
    <t>hành, ngò</t>
  </si>
  <si>
    <t>Tuần 1 (13/09)</t>
  </si>
  <si>
    <t>Chả thịt</t>
  </si>
  <si>
    <t>lít</t>
  </si>
  <si>
    <t>Tuần 2 (20/09)</t>
  </si>
  <si>
    <t>Tuần 3 (27/9)</t>
  </si>
  <si>
    <t>bình</t>
  </si>
  <si>
    <t>Tổng tháng 9/2025</t>
  </si>
  <si>
    <t>Tồn cuối tháng 9/2025</t>
  </si>
  <si>
    <t>Tuần 4 ()</t>
  </si>
  <si>
    <t>BÁO CÁO THU, CHI CHƯƠNG TRÌNH  THỨ 7 YÊU THƯƠNG - HÀ TĨNH THÁNG 10/2025</t>
  </si>
  <si>
    <t>Tồn đầu tháng 10/2025</t>
  </si>
  <si>
    <t>14/10/25</t>
  </si>
  <si>
    <t>Dầu  ăn</t>
  </si>
  <si>
    <t>Túi đưng</t>
  </si>
  <si>
    <t>Tuần 1 (04/10)</t>
  </si>
  <si>
    <t>Lố</t>
  </si>
  <si>
    <t>Tuần 2 (11/10)</t>
  </si>
  <si>
    <t>Tuần 3 (18/10)</t>
  </si>
  <si>
    <t>Tuần 4 (25/10)</t>
  </si>
  <si>
    <t xml:space="preserve">gói </t>
  </si>
  <si>
    <t xml:space="preserve">Bình ga </t>
  </si>
  <si>
    <t>Tổng tháng 10/2025</t>
  </si>
  <si>
    <t>Tồn cuối tháng 10/2025</t>
  </si>
  <si>
    <t>BÁO CÁO THU, CHI CHƯƠNG TRÌNH  THỨ 7 YÊU THƯƠNG - HÀ TĨNH THÁNG 11/2025</t>
  </si>
  <si>
    <t>Tồn đầu tháng 11/2025</t>
  </si>
  <si>
    <t>01/11/25</t>
  </si>
  <si>
    <t>Cô Hoàng Minh Hương</t>
  </si>
  <si>
    <t>04-11-2025</t>
  </si>
  <si>
    <t>Chị Nguyễn Thị Thanh Thúy</t>
  </si>
  <si>
    <t>14/11/25</t>
  </si>
  <si>
    <t>Chị Diệu Huyền</t>
  </si>
  <si>
    <t>Tuần 1 (01/11)</t>
  </si>
  <si>
    <t>Tuần 2 (08/11)</t>
  </si>
  <si>
    <t>Tuần 3 (15/11)</t>
  </si>
  <si>
    <t>Tuần 4 (22/11)</t>
  </si>
  <si>
    <t>Tuần 5 (29/11)</t>
  </si>
  <si>
    <t>Tổng tháng 11/2025</t>
  </si>
  <si>
    <t>Tồn cuối tháng 11/2025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</si>
</sst>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1010000]d/m/yyyy;@"/>
    <numFmt numFmtId="165" formatCode="_-* #,##0.00\ _₫_-;\-* #,##0.00\ _₫_-;_-* &quot;-&quot;??\ _₫_-;_-@_-"/>
    <numFmt numFmtId="166" formatCode="_-* #,##0\ _₫_-;\-* #,##0\ _₫_-;_-* &quot;-&quot;??\ _₫_-;_-@_-"/>
    <numFmt numFmtId="167" formatCode="[$-101042A]d\ mmmm\ yyyy;@"/>
    <numFmt numFmtId="168" formatCode="_(* #,##0_);_(* \(#,##0\);_(* &quot;-&quot;??_);_(@_)"/>
    <numFmt numFmtId="169" formatCode="_-* #,##0.000\ _₫_-;\-* #,##0.000\ _₫_-;_-* &quot;-&quot;??\ _₫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b/>
      <sz val="14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sz val="12"/>
      <color theme="1"/>
      <name val="Times New Roman"/>
      <family val="2"/>
      <charset val="163"/>
    </font>
    <font>
      <sz val="12"/>
      <color indexed="8"/>
      <name val="Times New Roman"/>
      <family val="1"/>
    </font>
    <font>
      <sz val="12"/>
      <color rgb="FF000000"/>
      <name val="Times New Roman"/>
      <family val="1"/>
    </font>
    <font>
      <b/>
      <sz val="12"/>
      <color indexed="8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2"/>
      <name val="Times New Roman"/>
      <family val="1"/>
      <charset val="163"/>
    </font>
    <font>
      <b/>
      <sz val="11"/>
      <color rgb="FFFF0000"/>
      <name val="Calibri"/>
      <family val="2"/>
      <scheme val="minor"/>
    </font>
    <font>
      <sz val="11"/>
      <color theme="1"/>
      <name val="Times New Roman"/>
      <family val="1"/>
    </font>
    <font>
      <sz val="12"/>
      <color rgb="FF000000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4" fillId="0" borderId="0"/>
    <xf numFmtId="165" fontId="7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4">
    <xf numFmtId="0" fontId="0" fillId="0" borderId="0" xfId="0"/>
    <xf numFmtId="164" fontId="6" fillId="0" borderId="4" xfId="2" applyNumberFormat="1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/>
    </xf>
    <xf numFmtId="167" fontId="6" fillId="3" borderId="4" xfId="2" applyNumberFormat="1" applyFont="1" applyFill="1" applyBorder="1" applyAlignment="1">
      <alignment horizontal="center" vertical="center"/>
    </xf>
    <xf numFmtId="166" fontId="6" fillId="3" borderId="4" xfId="3" applyNumberFormat="1" applyFont="1" applyFill="1" applyBorder="1" applyAlignment="1">
      <alignment horizontal="center" vertical="center"/>
    </xf>
    <xf numFmtId="167" fontId="8" fillId="4" borderId="4" xfId="2" quotePrefix="1" applyNumberFormat="1" applyFont="1" applyFill="1" applyBorder="1" applyAlignment="1">
      <alignment horizontal="center" vertical="center"/>
    </xf>
    <xf numFmtId="0" fontId="9" fillId="0" borderId="4" xfId="0" applyFont="1" applyBorder="1"/>
    <xf numFmtId="167" fontId="8" fillId="4" borderId="4" xfId="2" applyNumberFormat="1" applyFont="1" applyFill="1" applyBorder="1" applyAlignment="1">
      <alignment horizontal="center" vertical="center"/>
    </xf>
    <xf numFmtId="166" fontId="8" fillId="4" borderId="4" xfId="3" applyNumberFormat="1" applyFont="1" applyFill="1" applyBorder="1" applyAlignment="1">
      <alignment horizontal="center" vertical="center"/>
    </xf>
    <xf numFmtId="166" fontId="6" fillId="4" borderId="4" xfId="3" applyNumberFormat="1" applyFont="1" applyFill="1" applyBorder="1" applyAlignment="1">
      <alignment vertical="center"/>
    </xf>
    <xf numFmtId="164" fontId="6" fillId="5" borderId="4" xfId="2" quotePrefix="1" applyNumberFormat="1" applyFont="1" applyFill="1" applyBorder="1" applyAlignment="1">
      <alignment horizontal="center" vertical="center"/>
    </xf>
    <xf numFmtId="166" fontId="0" fillId="0" borderId="0" xfId="0" applyNumberFormat="1"/>
    <xf numFmtId="0" fontId="3" fillId="6" borderId="4" xfId="0" applyFont="1" applyFill="1" applyBorder="1"/>
    <xf numFmtId="166" fontId="3" fillId="6" borderId="4" xfId="0" applyNumberFormat="1" applyFont="1" applyFill="1" applyBorder="1"/>
    <xf numFmtId="0" fontId="2" fillId="4" borderId="0" xfId="0" applyFont="1" applyFill="1" applyBorder="1"/>
    <xf numFmtId="166" fontId="2" fillId="4" borderId="0" xfId="0" applyNumberFormat="1" applyFont="1" applyFill="1" applyBorder="1"/>
    <xf numFmtId="164" fontId="10" fillId="0" borderId="4" xfId="2" applyNumberFormat="1" applyFont="1" applyBorder="1" applyAlignment="1">
      <alignment horizontal="center" vertical="center"/>
    </xf>
    <xf numFmtId="168" fontId="10" fillId="0" borderId="4" xfId="1" applyNumberFormat="1" applyFont="1" applyBorder="1" applyAlignment="1">
      <alignment horizontal="center" vertical="center"/>
    </xf>
    <xf numFmtId="166" fontId="10" fillId="0" borderId="4" xfId="3" applyNumberFormat="1" applyFont="1" applyBorder="1" applyAlignment="1">
      <alignment vertical="center"/>
    </xf>
    <xf numFmtId="164" fontId="10" fillId="0" borderId="2" xfId="2" applyNumberFormat="1" applyFont="1" applyBorder="1" applyAlignment="1">
      <alignment horizontal="center" vertical="center"/>
    </xf>
    <xf numFmtId="168" fontId="10" fillId="0" borderId="2" xfId="1" applyNumberFormat="1" applyFont="1" applyBorder="1" applyAlignment="1">
      <alignment horizontal="center" vertical="center"/>
    </xf>
    <xf numFmtId="0" fontId="11" fillId="0" borderId="4" xfId="0" applyFont="1" applyBorder="1"/>
    <xf numFmtId="168" fontId="11" fillId="0" borderId="4" xfId="1" applyNumberFormat="1" applyFont="1" applyBorder="1"/>
    <xf numFmtId="166" fontId="12" fillId="5" borderId="4" xfId="3" applyNumberFormat="1" applyFont="1" applyFill="1" applyBorder="1" applyAlignment="1">
      <alignment horizontal="center" vertical="center"/>
    </xf>
    <xf numFmtId="166" fontId="12" fillId="5" borderId="4" xfId="3" applyNumberFormat="1" applyFont="1" applyFill="1" applyBorder="1" applyAlignment="1">
      <alignment horizontal="center"/>
    </xf>
    <xf numFmtId="164" fontId="6" fillId="4" borderId="4" xfId="2" quotePrefix="1" applyNumberFormat="1" applyFont="1" applyFill="1" applyBorder="1" applyAlignment="1">
      <alignment horizontal="center" vertical="center"/>
    </xf>
    <xf numFmtId="0" fontId="0" fillId="0" borderId="4" xfId="0" applyBorder="1"/>
    <xf numFmtId="168" fontId="0" fillId="0" borderId="4" xfId="1" applyNumberFormat="1" applyFont="1" applyBorder="1"/>
    <xf numFmtId="168" fontId="0" fillId="0" borderId="0" xfId="1" applyNumberFormat="1" applyFont="1"/>
    <xf numFmtId="166" fontId="13" fillId="4" borderId="0" xfId="0" applyNumberFormat="1" applyFont="1" applyFill="1" applyBorder="1"/>
    <xf numFmtId="0" fontId="13" fillId="4" borderId="0" xfId="0" applyFont="1" applyFill="1" applyBorder="1"/>
    <xf numFmtId="41" fontId="9" fillId="0" borderId="4" xfId="4" applyNumberFormat="1" applyFont="1" applyBorder="1"/>
    <xf numFmtId="41" fontId="9" fillId="0" borderId="4" xfId="3" applyNumberFormat="1" applyFont="1" applyBorder="1"/>
    <xf numFmtId="41" fontId="9" fillId="0" borderId="4" xfId="3" applyNumberFormat="1" applyFont="1" applyBorder="1" applyAlignment="1">
      <alignment horizontal="center"/>
    </xf>
    <xf numFmtId="166" fontId="6" fillId="0" borderId="4" xfId="3" applyNumberFormat="1" applyFont="1" applyBorder="1" applyAlignment="1">
      <alignment horizontal="center" vertical="center"/>
    </xf>
    <xf numFmtId="168" fontId="6" fillId="0" borderId="4" xfId="1" applyNumberFormat="1" applyFont="1" applyBorder="1" applyAlignment="1">
      <alignment horizontal="center" vertical="center"/>
    </xf>
    <xf numFmtId="168" fontId="6" fillId="3" borderId="4" xfId="1" applyNumberFormat="1" applyFont="1" applyFill="1" applyBorder="1" applyAlignment="1">
      <alignment horizontal="center" vertical="center"/>
    </xf>
    <xf numFmtId="168" fontId="8" fillId="4" borderId="4" xfId="1" applyNumberFormat="1" applyFont="1" applyFill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0" fontId="14" fillId="0" borderId="4" xfId="0" applyFont="1" applyBorder="1"/>
    <xf numFmtId="0" fontId="14" fillId="0" borderId="4" xfId="0" applyFont="1" applyFill="1" applyBorder="1"/>
    <xf numFmtId="0" fontId="3" fillId="0" borderId="4" xfId="0" applyFont="1" applyBorder="1"/>
    <xf numFmtId="0" fontId="9" fillId="0" borderId="7" xfId="0" applyFont="1" applyFill="1" applyBorder="1"/>
    <xf numFmtId="169" fontId="6" fillId="0" borderId="4" xfId="3" applyNumberFormat="1" applyFont="1" applyBorder="1" applyAlignment="1">
      <alignment horizontal="center" vertical="center"/>
    </xf>
    <xf numFmtId="169" fontId="6" fillId="3" borderId="4" xfId="3" applyNumberFormat="1" applyFont="1" applyFill="1" applyBorder="1" applyAlignment="1">
      <alignment horizontal="center" vertical="center"/>
    </xf>
    <xf numFmtId="169" fontId="8" fillId="4" borderId="4" xfId="3" applyNumberFormat="1" applyFont="1" applyFill="1" applyBorder="1" applyAlignment="1">
      <alignment horizontal="center" vertical="center"/>
    </xf>
    <xf numFmtId="169" fontId="9" fillId="0" borderId="4" xfId="3" applyNumberFormat="1" applyFont="1" applyBorder="1"/>
    <xf numFmtId="169" fontId="0" fillId="0" borderId="0" xfId="0" applyNumberFormat="1"/>
    <xf numFmtId="168" fontId="9" fillId="0" borderId="4" xfId="1" applyNumberFormat="1" applyFont="1" applyBorder="1"/>
    <xf numFmtId="169" fontId="9" fillId="0" borderId="4" xfId="3" applyNumberFormat="1" applyFont="1" applyBorder="1" applyAlignment="1">
      <alignment horizontal="right"/>
    </xf>
    <xf numFmtId="168" fontId="14" fillId="0" borderId="4" xfId="1" applyNumberFormat="1" applyFont="1" applyBorder="1"/>
    <xf numFmtId="166" fontId="9" fillId="0" borderId="4" xfId="3" applyNumberFormat="1" applyFont="1" applyBorder="1" applyAlignment="1">
      <alignment horizontal="right"/>
    </xf>
    <xf numFmtId="0" fontId="9" fillId="0" borderId="4" xfId="0" applyFont="1" applyFill="1" applyBorder="1"/>
    <xf numFmtId="0" fontId="15" fillId="0" borderId="4" xfId="0" applyFont="1" applyBorder="1"/>
    <xf numFmtId="166" fontId="6" fillId="0" borderId="4" xfId="3" applyNumberFormat="1" applyFont="1" applyBorder="1" applyAlignment="1">
      <alignment horizontal="center" vertical="center"/>
    </xf>
    <xf numFmtId="168" fontId="9" fillId="0" borderId="4" xfId="1" applyNumberFormat="1" applyFont="1" applyBorder="1" applyAlignment="1">
      <alignment horizontal="right"/>
    </xf>
    <xf numFmtId="166" fontId="6" fillId="0" borderId="4" xfId="3" applyNumberFormat="1" applyFont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4" fontId="5" fillId="2" borderId="1" xfId="2" applyNumberFormat="1" applyFont="1" applyFill="1" applyBorder="1" applyAlignment="1">
      <alignment horizontal="center" vertical="center"/>
    </xf>
    <xf numFmtId="164" fontId="5" fillId="2" borderId="2" xfId="2" applyNumberFormat="1" applyFont="1" applyFill="1" applyBorder="1" applyAlignment="1">
      <alignment horizontal="center" vertical="center"/>
    </xf>
    <xf numFmtId="164" fontId="5" fillId="2" borderId="3" xfId="2" applyNumberFormat="1" applyFont="1" applyFill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6" fontId="10" fillId="7" borderId="5" xfId="3" applyNumberFormat="1" applyFont="1" applyFill="1" applyBorder="1" applyAlignment="1">
      <alignment horizontal="center" vertical="center"/>
    </xf>
    <xf numFmtId="166" fontId="10" fillId="7" borderId="6" xfId="3" applyNumberFormat="1" applyFont="1" applyFill="1" applyBorder="1" applyAlignment="1">
      <alignment horizontal="center" vertical="center"/>
    </xf>
    <xf numFmtId="166" fontId="10" fillId="8" borderId="5" xfId="3" applyNumberFormat="1" applyFont="1" applyFill="1" applyBorder="1" applyAlignment="1">
      <alignment horizontal="center" vertical="center"/>
    </xf>
    <xf numFmtId="166" fontId="10" fillId="8" borderId="6" xfId="3" applyNumberFormat="1" applyFont="1" applyFill="1" applyBorder="1" applyAlignment="1">
      <alignment horizontal="center" vertical="center"/>
    </xf>
    <xf numFmtId="164" fontId="10" fillId="0" borderId="1" xfId="2" applyNumberFormat="1" applyFont="1" applyBorder="1" applyAlignment="1">
      <alignment horizontal="center" vertical="center"/>
    </xf>
    <xf numFmtId="164" fontId="10" fillId="0" borderId="3" xfId="2" applyNumberFormat="1" applyFont="1" applyBorder="1" applyAlignment="1">
      <alignment horizontal="center" vertical="center"/>
    </xf>
    <xf numFmtId="166" fontId="10" fillId="9" borderId="1" xfId="3" applyNumberFormat="1" applyFont="1" applyFill="1" applyBorder="1" applyAlignment="1">
      <alignment horizontal="center" vertical="center"/>
    </xf>
    <xf numFmtId="166" fontId="10" fillId="9" borderId="3" xfId="3" applyNumberFormat="1" applyFont="1" applyFill="1" applyBorder="1" applyAlignment="1">
      <alignment horizontal="center" vertical="center"/>
    </xf>
    <xf numFmtId="168" fontId="10" fillId="7" borderId="5" xfId="1" applyNumberFormat="1" applyFont="1" applyFill="1" applyBorder="1" applyAlignment="1">
      <alignment horizontal="center" vertical="center"/>
    </xf>
    <xf numFmtId="168" fontId="10" fillId="7" borderId="6" xfId="1" applyNumberFormat="1" applyFont="1" applyFill="1" applyBorder="1" applyAlignment="1">
      <alignment horizontal="center" vertical="center"/>
    </xf>
    <xf numFmtId="164" fontId="6" fillId="5" borderId="0" xfId="2" quotePrefix="1" applyNumberFormat="1" applyFont="1" applyFill="1" applyBorder="1" applyAlignment="1">
      <alignment horizontal="center" vertical="center"/>
    </xf>
  </cellXfs>
  <cellStyles count="5">
    <cellStyle name="Comma" xfId="1" builtinId="3"/>
    <cellStyle name="Comma 3" xfId="3"/>
    <cellStyle name="Currency" xfId="4" builtin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33" workbookViewId="0">
      <selection activeCell="M46" sqref="M46"/>
    </sheetView>
  </sheetViews>
  <sheetFormatPr defaultRowHeight="15" x14ac:dyDescent="0.25"/>
  <cols>
    <col min="1" max="1" width="23" bestFit="1" customWidth="1"/>
    <col min="2" max="2" width="24.28515625" bestFit="1" customWidth="1"/>
    <col min="3" max="3" width="4.85546875" bestFit="1" customWidth="1"/>
    <col min="5" max="5" width="11.5703125" style="28" bestFit="1" customWidth="1"/>
    <col min="6" max="7" width="13.7109375" bestFit="1" customWidth="1"/>
    <col min="8" max="8" width="13.42578125" bestFit="1" customWidth="1"/>
    <col min="9" max="9" width="14.5703125" bestFit="1" customWidth="1"/>
    <col min="12" max="12" width="12.28515625" bestFit="1" customWidth="1"/>
  </cols>
  <sheetData>
    <row r="1" spans="1:12" ht="18.75" x14ac:dyDescent="0.25">
      <c r="A1" s="59" t="s">
        <v>39</v>
      </c>
      <c r="B1" s="60"/>
      <c r="C1" s="60"/>
      <c r="D1" s="60"/>
      <c r="E1" s="60"/>
      <c r="F1" s="60"/>
      <c r="G1" s="60"/>
      <c r="H1" s="60"/>
      <c r="I1" s="61"/>
    </row>
    <row r="2" spans="1:12" ht="15.75" x14ac:dyDescent="0.25">
      <c r="A2" s="1" t="s">
        <v>0</v>
      </c>
      <c r="B2" s="2" t="s">
        <v>1</v>
      </c>
      <c r="C2" s="2"/>
      <c r="D2" s="2" t="s">
        <v>2</v>
      </c>
      <c r="E2" s="35" t="s">
        <v>3</v>
      </c>
      <c r="F2" s="62" t="s">
        <v>4</v>
      </c>
      <c r="G2" s="62"/>
      <c r="H2" s="34" t="s">
        <v>5</v>
      </c>
      <c r="I2" s="34" t="s">
        <v>6</v>
      </c>
    </row>
    <row r="3" spans="1:12" ht="15.75" x14ac:dyDescent="0.25">
      <c r="A3" s="1"/>
      <c r="B3" s="2"/>
      <c r="C3" s="2"/>
      <c r="D3" s="2"/>
      <c r="E3" s="35"/>
      <c r="F3" s="34" t="s">
        <v>7</v>
      </c>
      <c r="G3" s="34" t="s">
        <v>8</v>
      </c>
      <c r="H3" s="34"/>
      <c r="I3" s="34"/>
    </row>
    <row r="4" spans="1:12" ht="15.75" x14ac:dyDescent="0.25">
      <c r="A4" s="3" t="s">
        <v>40</v>
      </c>
      <c r="B4" s="3"/>
      <c r="C4" s="3"/>
      <c r="D4" s="3"/>
      <c r="E4" s="36"/>
      <c r="F4" s="4"/>
      <c r="G4" s="4"/>
      <c r="H4" s="4"/>
      <c r="I4" s="9">
        <v>336496</v>
      </c>
    </row>
    <row r="5" spans="1:12" ht="15.75" x14ac:dyDescent="0.25">
      <c r="A5" s="5" t="s">
        <v>41</v>
      </c>
      <c r="B5" s="6" t="s">
        <v>15</v>
      </c>
      <c r="C5" s="6"/>
      <c r="D5" s="7"/>
      <c r="E5" s="37"/>
      <c r="F5" s="8">
        <v>6700000</v>
      </c>
      <c r="G5" s="8"/>
      <c r="H5" s="8"/>
      <c r="I5" s="9">
        <f>I4+F5+G5-H5</f>
        <v>7036496</v>
      </c>
    </row>
    <row r="6" spans="1:12" ht="15.75" x14ac:dyDescent="0.25">
      <c r="A6" s="5" t="s">
        <v>42</v>
      </c>
      <c r="B6" s="6" t="s">
        <v>19</v>
      </c>
      <c r="C6" s="6"/>
      <c r="D6" s="7"/>
      <c r="E6" s="37"/>
      <c r="F6" s="8">
        <v>500000</v>
      </c>
      <c r="G6" s="8"/>
      <c r="H6" s="8"/>
      <c r="I6" s="9">
        <f t="shared" ref="I6:I8" si="0">I5+F6+G6</f>
        <v>7536496</v>
      </c>
    </row>
    <row r="7" spans="1:12" ht="15.75" x14ac:dyDescent="0.25">
      <c r="A7" s="5" t="s">
        <v>43</v>
      </c>
      <c r="B7" s="6" t="s">
        <v>44</v>
      </c>
      <c r="C7" s="6"/>
      <c r="D7" s="7"/>
      <c r="E7" s="37"/>
      <c r="F7" s="8"/>
      <c r="G7" s="8">
        <v>2000000</v>
      </c>
      <c r="H7" s="8"/>
      <c r="I7" s="9">
        <f t="shared" si="0"/>
        <v>9536496</v>
      </c>
    </row>
    <row r="8" spans="1:12" ht="15.75" x14ac:dyDescent="0.25">
      <c r="A8" s="5" t="s">
        <v>45</v>
      </c>
      <c r="B8" s="6" t="s">
        <v>46</v>
      </c>
      <c r="C8" s="6"/>
      <c r="D8" s="7"/>
      <c r="E8" s="37"/>
      <c r="F8" s="8"/>
      <c r="G8" s="8">
        <v>300000</v>
      </c>
      <c r="H8" s="8"/>
      <c r="I8" s="9">
        <f t="shared" si="0"/>
        <v>9836496</v>
      </c>
    </row>
    <row r="9" spans="1:12" ht="15.75" x14ac:dyDescent="0.25">
      <c r="A9" s="5" t="s">
        <v>47</v>
      </c>
      <c r="B9" s="6" t="s">
        <v>48</v>
      </c>
      <c r="C9" s="6"/>
      <c r="D9" s="7"/>
      <c r="E9" s="37"/>
      <c r="F9" s="8">
        <v>0</v>
      </c>
      <c r="G9" s="8">
        <v>1000000</v>
      </c>
      <c r="H9" s="8">
        <v>0</v>
      </c>
      <c r="I9" s="9">
        <f>I8+F9+G9-H9</f>
        <v>10836496</v>
      </c>
    </row>
    <row r="10" spans="1:12" ht="15.75" x14ac:dyDescent="0.25">
      <c r="A10" s="25" t="s">
        <v>50</v>
      </c>
      <c r="B10" s="26" t="s">
        <v>22</v>
      </c>
      <c r="C10" s="26" t="s">
        <v>31</v>
      </c>
      <c r="D10" s="26">
        <v>50</v>
      </c>
      <c r="E10" s="27">
        <v>17500</v>
      </c>
      <c r="F10" s="23"/>
      <c r="G10" s="23"/>
      <c r="H10" s="31">
        <f>D10*E10</f>
        <v>875000</v>
      </c>
      <c r="I10" s="9">
        <f>I9+F10+G10-H10</f>
        <v>9961496</v>
      </c>
    </row>
    <row r="11" spans="1:12" ht="15.75" x14ac:dyDescent="0.25">
      <c r="A11" s="10"/>
      <c r="B11" s="26" t="s">
        <v>23</v>
      </c>
      <c r="C11" s="26" t="s">
        <v>31</v>
      </c>
      <c r="D11" s="26">
        <v>4</v>
      </c>
      <c r="E11" s="27">
        <v>120000</v>
      </c>
      <c r="F11" s="23"/>
      <c r="G11" s="23"/>
      <c r="H11" s="31">
        <f t="shared" ref="H11:H17" si="1">D11*E11</f>
        <v>480000</v>
      </c>
      <c r="I11" s="9">
        <f t="shared" ref="I11:I50" si="2">I10+F11+G11-H11</f>
        <v>9481496</v>
      </c>
      <c r="J11" s="11"/>
    </row>
    <row r="12" spans="1:12" ht="15.75" x14ac:dyDescent="0.25">
      <c r="A12" s="10"/>
      <c r="B12" s="26" t="s">
        <v>26</v>
      </c>
      <c r="C12" s="26" t="s">
        <v>29</v>
      </c>
      <c r="D12" s="26">
        <v>50</v>
      </c>
      <c r="E12" s="27">
        <v>3500</v>
      </c>
      <c r="F12" s="23"/>
      <c r="G12" s="23"/>
      <c r="H12" s="31">
        <f t="shared" si="1"/>
        <v>175000</v>
      </c>
      <c r="I12" s="9">
        <f t="shared" si="2"/>
        <v>9306496</v>
      </c>
    </row>
    <row r="13" spans="1:12" ht="15.75" x14ac:dyDescent="0.25">
      <c r="A13" s="10"/>
      <c r="B13" s="26" t="s">
        <v>24</v>
      </c>
      <c r="C13" s="26" t="s">
        <v>25</v>
      </c>
      <c r="D13" s="26">
        <v>2</v>
      </c>
      <c r="E13" s="27">
        <v>35000</v>
      </c>
      <c r="F13" s="23"/>
      <c r="G13" s="23"/>
      <c r="H13" s="31">
        <f t="shared" si="1"/>
        <v>70000</v>
      </c>
      <c r="I13" s="9">
        <f t="shared" si="2"/>
        <v>9236496</v>
      </c>
    </row>
    <row r="14" spans="1:12" ht="15.75" x14ac:dyDescent="0.25">
      <c r="A14" s="10"/>
      <c r="B14" s="26" t="s">
        <v>16</v>
      </c>
      <c r="C14" s="26" t="s">
        <v>32</v>
      </c>
      <c r="D14" s="26">
        <v>1</v>
      </c>
      <c r="E14" s="27">
        <v>43000</v>
      </c>
      <c r="F14" s="23"/>
      <c r="G14" s="23"/>
      <c r="H14" s="31">
        <f t="shared" si="1"/>
        <v>43000</v>
      </c>
      <c r="I14" s="9">
        <f t="shared" si="2"/>
        <v>9193496</v>
      </c>
    </row>
    <row r="15" spans="1:12" ht="15.75" x14ac:dyDescent="0.25">
      <c r="A15" s="10"/>
      <c r="B15" s="26" t="s">
        <v>28</v>
      </c>
      <c r="C15" s="26"/>
      <c r="D15" s="26">
        <v>1</v>
      </c>
      <c r="E15" s="27">
        <v>15000</v>
      </c>
      <c r="F15" s="23"/>
      <c r="G15" s="23"/>
      <c r="H15" s="31">
        <f t="shared" si="1"/>
        <v>15000</v>
      </c>
      <c r="I15" s="9">
        <f t="shared" si="2"/>
        <v>9178496</v>
      </c>
      <c r="K15" s="12" t="s">
        <v>10</v>
      </c>
      <c r="L15" s="13">
        <f>SUM(H10:H17)</f>
        <v>1707000</v>
      </c>
    </row>
    <row r="16" spans="1:12" ht="15.75" x14ac:dyDescent="0.25">
      <c r="A16" s="10"/>
      <c r="B16" s="26" t="s">
        <v>21</v>
      </c>
      <c r="C16" s="26" t="s">
        <v>33</v>
      </c>
      <c r="D16" s="26">
        <v>1</v>
      </c>
      <c r="E16" s="27">
        <v>5000</v>
      </c>
      <c r="F16" s="23"/>
      <c r="G16" s="23"/>
      <c r="H16" s="31">
        <f t="shared" si="1"/>
        <v>5000</v>
      </c>
      <c r="I16" s="9">
        <f>I15+F16+G16-H16</f>
        <v>9173496</v>
      </c>
      <c r="K16" s="12" t="s">
        <v>11</v>
      </c>
      <c r="L16" s="13">
        <f>SUM(H22:H30)</f>
        <v>775000</v>
      </c>
    </row>
    <row r="17" spans="1:12" ht="15.75" x14ac:dyDescent="0.25">
      <c r="A17" s="10"/>
      <c r="B17" s="26" t="s">
        <v>49</v>
      </c>
      <c r="C17" s="26"/>
      <c r="D17" s="26">
        <v>1</v>
      </c>
      <c r="E17" s="27">
        <v>44000</v>
      </c>
      <c r="F17" s="23"/>
      <c r="G17" s="23"/>
      <c r="H17" s="32">
        <f t="shared" si="1"/>
        <v>44000</v>
      </c>
      <c r="I17" s="9">
        <f t="shared" si="2"/>
        <v>9129496</v>
      </c>
      <c r="K17" s="12" t="s">
        <v>12</v>
      </c>
      <c r="L17" s="13">
        <f>SUM(H32:H40)</f>
        <v>2048000</v>
      </c>
    </row>
    <row r="18" spans="1:12" ht="15.75" x14ac:dyDescent="0.25">
      <c r="A18" s="10"/>
      <c r="B18" s="21"/>
      <c r="C18" s="21"/>
      <c r="D18" s="21"/>
      <c r="E18" s="22"/>
      <c r="F18" s="23"/>
      <c r="G18" s="23"/>
      <c r="H18" s="32"/>
      <c r="I18" s="9">
        <f>I17+F18+G18-H18</f>
        <v>9129496</v>
      </c>
      <c r="K18" s="12" t="s">
        <v>13</v>
      </c>
      <c r="L18" s="13">
        <f>SUM(H41:H47)</f>
        <v>0</v>
      </c>
    </row>
    <row r="19" spans="1:12" ht="15.75" x14ac:dyDescent="0.25">
      <c r="A19" s="10"/>
      <c r="B19" s="21"/>
      <c r="C19" s="21"/>
      <c r="D19" s="21"/>
      <c r="E19" s="22"/>
      <c r="F19" s="23"/>
      <c r="G19" s="23"/>
      <c r="H19" s="32">
        <f t="shared" ref="H19:H24" si="3">D19*E19</f>
        <v>0</v>
      </c>
      <c r="I19" s="9">
        <f>I18+F19+G19-H19</f>
        <v>9129496</v>
      </c>
      <c r="K19" s="12" t="s">
        <v>14</v>
      </c>
      <c r="L19" s="13">
        <f>SUM(H48:H49)</f>
        <v>0</v>
      </c>
    </row>
    <row r="20" spans="1:12" ht="15.75" x14ac:dyDescent="0.25">
      <c r="A20" s="10"/>
      <c r="B20" s="21"/>
      <c r="C20" s="21"/>
      <c r="D20" s="21"/>
      <c r="E20" s="22"/>
      <c r="F20" s="23"/>
      <c r="G20" s="23"/>
      <c r="H20" s="32">
        <f t="shared" si="3"/>
        <v>0</v>
      </c>
      <c r="I20" s="9">
        <f>I19+F20+G20-H20</f>
        <v>9129496</v>
      </c>
      <c r="K20" s="14"/>
      <c r="L20" s="15" t="e">
        <f>SUM</f>
        <v>#NAME?</v>
      </c>
    </row>
    <row r="21" spans="1:12" ht="15.75" x14ac:dyDescent="0.25">
      <c r="A21" s="10"/>
      <c r="B21" s="21"/>
      <c r="C21" s="21"/>
      <c r="D21" s="21"/>
      <c r="E21" s="22"/>
      <c r="F21" s="24"/>
      <c r="G21" s="24"/>
      <c r="H21" s="32">
        <f t="shared" si="3"/>
        <v>0</v>
      </c>
      <c r="I21" s="9">
        <f t="shared" si="2"/>
        <v>9129496</v>
      </c>
      <c r="K21" s="30" t="s">
        <v>37</v>
      </c>
      <c r="L21" s="29">
        <f>L15+L16+L17+L18+L19</f>
        <v>4530000</v>
      </c>
    </row>
    <row r="22" spans="1:12" ht="15.75" x14ac:dyDescent="0.25">
      <c r="A22" s="10"/>
      <c r="B22" s="26" t="s">
        <v>18</v>
      </c>
      <c r="C22" s="26" t="s">
        <v>31</v>
      </c>
      <c r="D22" s="26"/>
      <c r="E22" s="22">
        <v>17000</v>
      </c>
      <c r="F22" s="24"/>
      <c r="G22" s="24"/>
      <c r="H22" s="32">
        <f t="shared" si="3"/>
        <v>0</v>
      </c>
      <c r="I22" s="9">
        <f t="shared" si="2"/>
        <v>9129496</v>
      </c>
      <c r="K22" s="14"/>
      <c r="L22" s="15"/>
    </row>
    <row r="23" spans="1:12" ht="15.75" x14ac:dyDescent="0.25">
      <c r="A23" s="25" t="s">
        <v>51</v>
      </c>
      <c r="B23" s="26" t="s">
        <v>23</v>
      </c>
      <c r="C23" s="26" t="s">
        <v>31</v>
      </c>
      <c r="D23" s="26">
        <v>4</v>
      </c>
      <c r="E23" s="27">
        <v>120000</v>
      </c>
      <c r="F23" s="24"/>
      <c r="G23" s="24"/>
      <c r="H23" s="32">
        <f t="shared" si="3"/>
        <v>480000</v>
      </c>
      <c r="I23" s="9">
        <f>I21+F23+G23-H23</f>
        <v>8649496</v>
      </c>
      <c r="K23" s="14"/>
      <c r="L23" s="15"/>
    </row>
    <row r="24" spans="1:12" ht="15.75" x14ac:dyDescent="0.25">
      <c r="A24" s="10"/>
      <c r="B24" s="26" t="s">
        <v>26</v>
      </c>
      <c r="C24" s="26" t="s">
        <v>34</v>
      </c>
      <c r="D24" s="26">
        <v>50</v>
      </c>
      <c r="E24" s="27">
        <v>3500</v>
      </c>
      <c r="F24" s="24"/>
      <c r="G24" s="24"/>
      <c r="H24" s="32">
        <f t="shared" si="3"/>
        <v>175000</v>
      </c>
      <c r="I24" s="9">
        <f t="shared" si="2"/>
        <v>8474496</v>
      </c>
      <c r="K24" s="14"/>
      <c r="L24" s="15"/>
    </row>
    <row r="25" spans="1:12" ht="15.75" x14ac:dyDescent="0.25">
      <c r="A25" s="10"/>
      <c r="B25" s="26" t="s">
        <v>24</v>
      </c>
      <c r="C25" s="26" t="s">
        <v>25</v>
      </c>
      <c r="D25" s="26">
        <v>2</v>
      </c>
      <c r="E25" s="27">
        <v>35000</v>
      </c>
      <c r="F25" s="24"/>
      <c r="G25" s="24"/>
      <c r="H25" s="33">
        <f>D25*E25</f>
        <v>70000</v>
      </c>
      <c r="I25" s="9">
        <f t="shared" si="2"/>
        <v>8404496</v>
      </c>
      <c r="K25" s="14"/>
      <c r="L25" s="15"/>
    </row>
    <row r="26" spans="1:12" ht="15.75" x14ac:dyDescent="0.25">
      <c r="A26" s="10"/>
      <c r="B26" s="26" t="s">
        <v>27</v>
      </c>
      <c r="C26" s="26" t="s">
        <v>31</v>
      </c>
      <c r="D26" s="26">
        <v>1</v>
      </c>
      <c r="E26" s="27">
        <v>15000</v>
      </c>
      <c r="F26" s="24"/>
      <c r="G26" s="24"/>
      <c r="H26" s="33">
        <f t="shared" ref="H26:H30" si="4">D26*E26</f>
        <v>15000</v>
      </c>
      <c r="I26" s="9">
        <f t="shared" si="2"/>
        <v>8389496</v>
      </c>
      <c r="K26" s="14"/>
      <c r="L26" s="15"/>
    </row>
    <row r="27" spans="1:12" ht="15.75" x14ac:dyDescent="0.25">
      <c r="A27" s="10"/>
      <c r="B27" s="26" t="s">
        <v>38</v>
      </c>
      <c r="C27" s="26" t="s">
        <v>35</v>
      </c>
      <c r="D27" s="26">
        <v>1</v>
      </c>
      <c r="E27" s="27">
        <v>25000</v>
      </c>
      <c r="F27" s="24"/>
      <c r="G27" s="24"/>
      <c r="H27" s="33">
        <f t="shared" si="4"/>
        <v>25000</v>
      </c>
      <c r="I27" s="9">
        <f t="shared" si="2"/>
        <v>8364496</v>
      </c>
      <c r="K27" s="14"/>
      <c r="L27" s="15"/>
    </row>
    <row r="28" spans="1:12" ht="15.75" x14ac:dyDescent="0.25">
      <c r="A28" s="10"/>
      <c r="B28" s="26" t="s">
        <v>20</v>
      </c>
      <c r="C28" s="26"/>
      <c r="D28" s="26">
        <v>1</v>
      </c>
      <c r="E28" s="27">
        <v>10000</v>
      </c>
      <c r="F28" s="24"/>
      <c r="G28" s="24"/>
      <c r="H28" s="33">
        <f t="shared" si="4"/>
        <v>10000</v>
      </c>
      <c r="I28" s="9">
        <f t="shared" si="2"/>
        <v>8354496</v>
      </c>
      <c r="K28" s="14"/>
      <c r="L28" s="15"/>
    </row>
    <row r="29" spans="1:12" ht="15.75" x14ac:dyDescent="0.25">
      <c r="A29" s="10"/>
      <c r="B29" s="26"/>
      <c r="C29" s="26"/>
      <c r="D29" s="26"/>
      <c r="E29" s="27"/>
      <c r="F29" s="24"/>
      <c r="G29" s="24"/>
      <c r="H29" s="33">
        <f t="shared" si="4"/>
        <v>0</v>
      </c>
      <c r="I29" s="9">
        <f t="shared" si="2"/>
        <v>8354496</v>
      </c>
      <c r="K29" s="14"/>
      <c r="L29" s="15"/>
    </row>
    <row r="30" spans="1:12" ht="15.75" x14ac:dyDescent="0.25">
      <c r="A30" s="10"/>
      <c r="B30" s="26"/>
      <c r="C30" s="26"/>
      <c r="D30" s="26"/>
      <c r="E30" s="27"/>
      <c r="F30" s="24"/>
      <c r="G30" s="24"/>
      <c r="H30" s="33">
        <f t="shared" si="4"/>
        <v>0</v>
      </c>
      <c r="I30" s="9">
        <f t="shared" si="2"/>
        <v>8354496</v>
      </c>
      <c r="K30" s="14"/>
      <c r="L30" s="15"/>
    </row>
    <row r="31" spans="1:12" ht="15.75" x14ac:dyDescent="0.25">
      <c r="A31" s="10"/>
      <c r="B31" s="21"/>
      <c r="C31" s="21"/>
      <c r="D31" s="21"/>
      <c r="E31" s="22"/>
      <c r="F31" s="24"/>
      <c r="G31" s="24"/>
      <c r="H31" s="33"/>
      <c r="I31" s="9"/>
      <c r="K31" s="14"/>
      <c r="L31" s="15"/>
    </row>
    <row r="32" spans="1:12" ht="15.75" x14ac:dyDescent="0.25">
      <c r="A32" s="25" t="s">
        <v>52</v>
      </c>
      <c r="B32" s="26" t="s">
        <v>18</v>
      </c>
      <c r="C32" s="26" t="s">
        <v>31</v>
      </c>
      <c r="D32" s="26">
        <v>50</v>
      </c>
      <c r="E32" s="27">
        <v>17500</v>
      </c>
      <c r="F32" s="24"/>
      <c r="G32" s="24"/>
      <c r="H32" s="33">
        <f>D32*E32</f>
        <v>875000</v>
      </c>
      <c r="I32" s="9">
        <f>I28+F32+G32-H32</f>
        <v>7479496</v>
      </c>
      <c r="K32" s="14"/>
      <c r="L32" s="15"/>
    </row>
    <row r="33" spans="1:12" ht="15.75" x14ac:dyDescent="0.25">
      <c r="A33" s="10"/>
      <c r="B33" s="26" t="s">
        <v>23</v>
      </c>
      <c r="C33" s="26" t="s">
        <v>31</v>
      </c>
      <c r="D33" s="26">
        <v>4</v>
      </c>
      <c r="E33" s="27">
        <v>120000</v>
      </c>
      <c r="F33" s="24"/>
      <c r="G33" s="24"/>
      <c r="H33" s="33">
        <f t="shared" ref="H33:H49" si="5">D33*E33</f>
        <v>480000</v>
      </c>
      <c r="I33" s="9">
        <f t="shared" si="2"/>
        <v>6999496</v>
      </c>
      <c r="K33" s="14"/>
      <c r="L33" s="15"/>
    </row>
    <row r="34" spans="1:12" ht="15.75" x14ac:dyDescent="0.25">
      <c r="A34" s="10"/>
      <c r="B34" s="26" t="s">
        <v>26</v>
      </c>
      <c r="C34" s="26" t="s">
        <v>34</v>
      </c>
      <c r="D34" s="26">
        <v>50</v>
      </c>
      <c r="E34" s="27">
        <v>3500</v>
      </c>
      <c r="F34" s="24"/>
      <c r="G34" s="24"/>
      <c r="H34" s="33">
        <f t="shared" si="5"/>
        <v>175000</v>
      </c>
      <c r="I34" s="9">
        <f t="shared" si="2"/>
        <v>6824496</v>
      </c>
      <c r="K34" s="14"/>
      <c r="L34" s="15"/>
    </row>
    <row r="35" spans="1:12" ht="15.75" x14ac:dyDescent="0.25">
      <c r="A35" s="10"/>
      <c r="B35" s="26" t="s">
        <v>24</v>
      </c>
      <c r="C35" s="26" t="s">
        <v>25</v>
      </c>
      <c r="D35" s="26">
        <v>2</v>
      </c>
      <c r="E35" s="27">
        <v>35000</v>
      </c>
      <c r="F35" s="24"/>
      <c r="G35" s="24"/>
      <c r="H35" s="33">
        <f t="shared" si="5"/>
        <v>70000</v>
      </c>
      <c r="I35" s="9">
        <f t="shared" si="2"/>
        <v>6754496</v>
      </c>
      <c r="K35" s="14"/>
      <c r="L35" s="15"/>
    </row>
    <row r="36" spans="1:12" ht="15.75" x14ac:dyDescent="0.25">
      <c r="A36" s="10"/>
      <c r="B36" s="26" t="s">
        <v>27</v>
      </c>
      <c r="C36" s="26" t="s">
        <v>31</v>
      </c>
      <c r="D36" s="26">
        <v>1</v>
      </c>
      <c r="E36" s="27">
        <v>15000</v>
      </c>
      <c r="F36" s="24"/>
      <c r="G36" s="24"/>
      <c r="H36" s="33">
        <f t="shared" si="5"/>
        <v>15000</v>
      </c>
      <c r="I36" s="9">
        <f t="shared" si="2"/>
        <v>6739496</v>
      </c>
      <c r="K36" s="14"/>
      <c r="L36" s="15"/>
    </row>
    <row r="37" spans="1:12" ht="15.75" x14ac:dyDescent="0.25">
      <c r="A37" s="10"/>
      <c r="B37" s="26" t="s">
        <v>30</v>
      </c>
      <c r="C37" s="26" t="s">
        <v>33</v>
      </c>
      <c r="D37" s="26">
        <v>1</v>
      </c>
      <c r="E37" s="27">
        <v>390000</v>
      </c>
      <c r="F37" s="24"/>
      <c r="G37" s="24"/>
      <c r="H37" s="33">
        <f t="shared" si="5"/>
        <v>390000</v>
      </c>
      <c r="I37" s="9">
        <f t="shared" si="2"/>
        <v>6349496</v>
      </c>
      <c r="K37" s="14"/>
      <c r="L37" s="15"/>
    </row>
    <row r="38" spans="1:12" ht="15.75" x14ac:dyDescent="0.25">
      <c r="A38" s="10"/>
      <c r="B38" s="26" t="s">
        <v>16</v>
      </c>
      <c r="C38" s="26" t="s">
        <v>32</v>
      </c>
      <c r="D38" s="26">
        <v>1</v>
      </c>
      <c r="E38" s="27">
        <v>43000</v>
      </c>
      <c r="F38" s="24"/>
      <c r="G38" s="24"/>
      <c r="H38" s="33">
        <f t="shared" si="5"/>
        <v>43000</v>
      </c>
      <c r="I38" s="9">
        <f t="shared" si="2"/>
        <v>6306496</v>
      </c>
      <c r="K38" s="14"/>
      <c r="L38" s="15"/>
    </row>
    <row r="39" spans="1:12" ht="15.75" x14ac:dyDescent="0.25">
      <c r="A39" s="10"/>
      <c r="B39" s="26"/>
      <c r="C39" s="26"/>
      <c r="D39" s="26"/>
      <c r="E39" s="22"/>
      <c r="F39" s="24"/>
      <c r="G39" s="24"/>
      <c r="H39" s="33">
        <f t="shared" si="5"/>
        <v>0</v>
      </c>
      <c r="I39" s="9">
        <f t="shared" si="2"/>
        <v>6306496</v>
      </c>
      <c r="K39" s="14"/>
      <c r="L39" s="15"/>
    </row>
    <row r="40" spans="1:12" ht="15.75" x14ac:dyDescent="0.25">
      <c r="A40" s="10"/>
      <c r="B40" s="26"/>
      <c r="C40" s="26"/>
      <c r="D40" s="26"/>
      <c r="E40" s="22"/>
      <c r="F40" s="24"/>
      <c r="G40" s="24"/>
      <c r="H40" s="33">
        <f t="shared" si="5"/>
        <v>0</v>
      </c>
      <c r="I40" s="9">
        <f t="shared" si="2"/>
        <v>6306496</v>
      </c>
      <c r="K40" s="14"/>
      <c r="L40" s="15"/>
    </row>
    <row r="41" spans="1:12" ht="15.75" x14ac:dyDescent="0.25">
      <c r="A41" s="25" t="s">
        <v>53</v>
      </c>
      <c r="B41" s="26"/>
      <c r="C41" s="26" t="s">
        <v>31</v>
      </c>
      <c r="D41" s="26"/>
      <c r="E41" s="26"/>
      <c r="F41" s="24"/>
      <c r="G41" s="24"/>
      <c r="H41" s="33">
        <f t="shared" si="5"/>
        <v>0</v>
      </c>
      <c r="I41" s="9">
        <f t="shared" si="2"/>
        <v>6306496</v>
      </c>
      <c r="K41" s="14"/>
      <c r="L41" s="15"/>
    </row>
    <row r="42" spans="1:12" ht="15.75" x14ac:dyDescent="0.25">
      <c r="A42" s="10"/>
      <c r="B42" s="26"/>
      <c r="C42" s="26" t="s">
        <v>31</v>
      </c>
      <c r="D42" s="26"/>
      <c r="E42" s="26"/>
      <c r="F42" s="24"/>
      <c r="G42" s="24"/>
      <c r="H42" s="33">
        <f t="shared" si="5"/>
        <v>0</v>
      </c>
      <c r="I42" s="9">
        <f t="shared" si="2"/>
        <v>6306496</v>
      </c>
      <c r="K42" s="14"/>
      <c r="L42" s="15"/>
    </row>
    <row r="43" spans="1:12" ht="15.75" x14ac:dyDescent="0.25">
      <c r="A43" s="10"/>
      <c r="B43" s="26"/>
      <c r="C43" s="26" t="s">
        <v>34</v>
      </c>
      <c r="D43" s="26"/>
      <c r="E43" s="26"/>
      <c r="F43" s="24"/>
      <c r="G43" s="24"/>
      <c r="H43" s="33">
        <f t="shared" si="5"/>
        <v>0</v>
      </c>
      <c r="I43" s="9">
        <f t="shared" si="2"/>
        <v>6306496</v>
      </c>
      <c r="K43" s="14"/>
      <c r="L43" s="15"/>
    </row>
    <row r="44" spans="1:12" ht="15.75" x14ac:dyDescent="0.25">
      <c r="A44" s="10"/>
      <c r="B44" s="26"/>
      <c r="C44" s="26" t="s">
        <v>25</v>
      </c>
      <c r="D44" s="26"/>
      <c r="E44" s="26"/>
      <c r="F44" s="24"/>
      <c r="G44" s="24"/>
      <c r="H44" s="33">
        <f t="shared" si="5"/>
        <v>0</v>
      </c>
      <c r="I44" s="9">
        <f t="shared" si="2"/>
        <v>6306496</v>
      </c>
      <c r="K44" s="14"/>
      <c r="L44" s="15"/>
    </row>
    <row r="45" spans="1:12" ht="15.75" x14ac:dyDescent="0.25">
      <c r="A45" s="10"/>
      <c r="B45" s="26"/>
      <c r="C45" s="26" t="s">
        <v>31</v>
      </c>
      <c r="D45" s="26"/>
      <c r="E45" s="26"/>
      <c r="F45" s="24"/>
      <c r="G45" s="24"/>
      <c r="H45" s="33">
        <f t="shared" si="5"/>
        <v>0</v>
      </c>
      <c r="I45" s="9">
        <f t="shared" si="2"/>
        <v>6306496</v>
      </c>
      <c r="K45" s="14"/>
      <c r="L45" s="15"/>
    </row>
    <row r="46" spans="1:12" ht="15.75" x14ac:dyDescent="0.25">
      <c r="A46" s="10"/>
      <c r="B46" s="26"/>
      <c r="C46" s="26" t="s">
        <v>36</v>
      </c>
      <c r="D46" s="26"/>
      <c r="E46" s="26"/>
      <c r="F46" s="24"/>
      <c r="G46" s="24"/>
      <c r="H46" s="33">
        <f t="shared" si="5"/>
        <v>0</v>
      </c>
      <c r="I46" s="9">
        <f t="shared" si="2"/>
        <v>6306496</v>
      </c>
      <c r="K46" s="14"/>
      <c r="L46" s="15"/>
    </row>
    <row r="47" spans="1:12" ht="15.75" x14ac:dyDescent="0.25">
      <c r="A47" s="10"/>
      <c r="B47" s="26"/>
      <c r="C47" s="26"/>
      <c r="D47" s="26"/>
      <c r="E47" s="22"/>
      <c r="F47" s="24"/>
      <c r="G47" s="24"/>
      <c r="H47" s="33">
        <f t="shared" si="5"/>
        <v>0</v>
      </c>
      <c r="I47" s="9">
        <f t="shared" si="2"/>
        <v>6306496</v>
      </c>
      <c r="K47" s="14"/>
      <c r="L47" s="15"/>
    </row>
    <row r="48" spans="1:12" ht="15.75" x14ac:dyDescent="0.25">
      <c r="A48" s="10"/>
      <c r="B48" s="26"/>
      <c r="C48" s="26"/>
      <c r="D48" s="26"/>
      <c r="E48" s="22"/>
      <c r="F48" s="24"/>
      <c r="G48" s="24"/>
      <c r="H48" s="33">
        <f t="shared" si="5"/>
        <v>0</v>
      </c>
      <c r="I48" s="9">
        <f t="shared" si="2"/>
        <v>6306496</v>
      </c>
      <c r="K48" s="14"/>
      <c r="L48" s="15"/>
    </row>
    <row r="49" spans="1:12" ht="15.75" x14ac:dyDescent="0.25">
      <c r="A49" s="10"/>
      <c r="B49" s="26"/>
      <c r="C49" s="26"/>
      <c r="D49" s="26"/>
      <c r="E49" s="22"/>
      <c r="F49" s="24"/>
      <c r="G49" s="24"/>
      <c r="H49" s="33">
        <f t="shared" si="5"/>
        <v>0</v>
      </c>
      <c r="I49" s="9">
        <f t="shared" si="2"/>
        <v>6306496</v>
      </c>
      <c r="K49" s="14"/>
      <c r="L49" s="15"/>
    </row>
    <row r="50" spans="1:12" ht="15.75" x14ac:dyDescent="0.25">
      <c r="A50" s="10"/>
      <c r="B50" s="21"/>
      <c r="C50" s="21"/>
      <c r="D50" s="21"/>
      <c r="E50" s="22"/>
      <c r="F50" s="24"/>
      <c r="G50" s="24"/>
      <c r="H50" s="33">
        <f>SUM(H48:H49)</f>
        <v>0</v>
      </c>
      <c r="I50" s="9">
        <f t="shared" si="2"/>
        <v>6306496</v>
      </c>
      <c r="K50" s="14"/>
      <c r="L50" s="15"/>
    </row>
    <row r="51" spans="1:12" ht="15.75" x14ac:dyDescent="0.25">
      <c r="A51" s="16" t="s">
        <v>54</v>
      </c>
      <c r="B51" s="16"/>
      <c r="C51" s="16"/>
      <c r="D51" s="16"/>
      <c r="E51" s="17"/>
      <c r="F51" s="18">
        <f>SUM(F5:F21)</f>
        <v>7200000</v>
      </c>
      <c r="G51" s="18">
        <f>SUM(G5:G21)</f>
        <v>3300000</v>
      </c>
      <c r="H51" s="63">
        <f>SUM(H5:H50)</f>
        <v>4530000</v>
      </c>
      <c r="I51" s="65">
        <f>I4+F52-H51</f>
        <v>6306496</v>
      </c>
    </row>
    <row r="52" spans="1:12" ht="15.75" x14ac:dyDescent="0.25">
      <c r="A52" s="67" t="s">
        <v>55</v>
      </c>
      <c r="B52" s="68"/>
      <c r="C52" s="19"/>
      <c r="D52" s="19"/>
      <c r="E52" s="20"/>
      <c r="F52" s="69">
        <f>F51+G51</f>
        <v>10500000</v>
      </c>
      <c r="G52" s="70"/>
      <c r="H52" s="64"/>
      <c r="I52" s="66"/>
    </row>
  </sheetData>
  <mergeCells count="6">
    <mergeCell ref="A1:I1"/>
    <mergeCell ref="F2:G2"/>
    <mergeCell ref="H51:H52"/>
    <mergeCell ref="I51:I52"/>
    <mergeCell ref="A52:B52"/>
    <mergeCell ref="F52:G5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16" workbookViewId="0">
      <selection activeCell="H22" sqref="H22"/>
    </sheetView>
  </sheetViews>
  <sheetFormatPr defaultRowHeight="15" x14ac:dyDescent="0.25"/>
  <cols>
    <col min="1" max="1" width="21.85546875" bestFit="1" customWidth="1"/>
    <col min="2" max="2" width="27.140625" bestFit="1" customWidth="1"/>
    <col min="3" max="3" width="4.85546875" bestFit="1" customWidth="1"/>
    <col min="5" max="5" width="10" bestFit="1" customWidth="1"/>
    <col min="6" max="7" width="13.7109375" bestFit="1" customWidth="1"/>
    <col min="8" max="8" width="13.42578125" bestFit="1" customWidth="1"/>
    <col min="9" max="9" width="14.5703125" bestFit="1" customWidth="1"/>
    <col min="12" max="12" width="12.28515625" bestFit="1" customWidth="1"/>
  </cols>
  <sheetData>
    <row r="1" spans="1:12" ht="18.75" x14ac:dyDescent="0.25">
      <c r="A1" s="59" t="s">
        <v>61</v>
      </c>
      <c r="B1" s="60"/>
      <c r="C1" s="60"/>
      <c r="D1" s="60"/>
      <c r="E1" s="60"/>
      <c r="F1" s="60"/>
      <c r="G1" s="60"/>
      <c r="H1" s="60"/>
      <c r="I1" s="61"/>
    </row>
    <row r="2" spans="1:12" ht="15.75" x14ac:dyDescent="0.25">
      <c r="A2" s="1" t="s">
        <v>0</v>
      </c>
      <c r="B2" s="2" t="s">
        <v>1</v>
      </c>
      <c r="C2" s="2"/>
      <c r="D2" s="2" t="s">
        <v>2</v>
      </c>
      <c r="E2" s="35" t="s">
        <v>3</v>
      </c>
      <c r="F2" s="62" t="s">
        <v>4</v>
      </c>
      <c r="G2" s="62"/>
      <c r="H2" s="38" t="s">
        <v>5</v>
      </c>
      <c r="I2" s="38" t="s">
        <v>6</v>
      </c>
    </row>
    <row r="3" spans="1:12" ht="15.75" x14ac:dyDescent="0.25">
      <c r="A3" s="1"/>
      <c r="B3" s="2"/>
      <c r="C3" s="2"/>
      <c r="D3" s="2"/>
      <c r="E3" s="35"/>
      <c r="F3" s="38" t="s">
        <v>7</v>
      </c>
      <c r="G3" s="38" t="s">
        <v>8</v>
      </c>
      <c r="H3" s="38"/>
      <c r="I3" s="38"/>
    </row>
    <row r="4" spans="1:12" ht="15.75" x14ac:dyDescent="0.25">
      <c r="A4" s="3" t="s">
        <v>62</v>
      </c>
      <c r="B4" s="3"/>
      <c r="C4" s="3"/>
      <c r="D4" s="3"/>
      <c r="E4" s="36"/>
      <c r="F4" s="4"/>
      <c r="G4" s="4"/>
      <c r="H4" s="4"/>
      <c r="I4" s="9">
        <v>6306496</v>
      </c>
    </row>
    <row r="5" spans="1:12" ht="15.75" x14ac:dyDescent="0.25">
      <c r="A5" s="5"/>
      <c r="B5" s="6"/>
      <c r="C5" s="6"/>
      <c r="D5" s="7"/>
      <c r="E5" s="37"/>
      <c r="F5" s="8"/>
      <c r="G5" s="8"/>
      <c r="H5" s="8"/>
      <c r="I5" s="9">
        <f>I4+F5+G5-H5</f>
        <v>6306496</v>
      </c>
    </row>
    <row r="6" spans="1:12" ht="15.75" x14ac:dyDescent="0.25">
      <c r="A6" s="5" t="s">
        <v>56</v>
      </c>
      <c r="B6" s="6" t="s">
        <v>19</v>
      </c>
      <c r="C6" s="6"/>
      <c r="D6" s="7"/>
      <c r="E6" s="37"/>
      <c r="F6" s="8">
        <v>500000</v>
      </c>
      <c r="G6" s="8"/>
      <c r="H6" s="8"/>
      <c r="I6" s="9">
        <f t="shared" ref="I6:I8" si="0">I5+F6+G6</f>
        <v>6806496</v>
      </c>
    </row>
    <row r="7" spans="1:12" ht="15.75" x14ac:dyDescent="0.25">
      <c r="A7" s="5" t="s">
        <v>57</v>
      </c>
      <c r="B7" s="6" t="s">
        <v>58</v>
      </c>
      <c r="C7" s="6"/>
      <c r="D7" s="7"/>
      <c r="E7" s="37"/>
      <c r="F7" s="8"/>
      <c r="G7" s="8">
        <v>400000</v>
      </c>
      <c r="H7" s="8"/>
      <c r="I7" s="9">
        <f t="shared" si="0"/>
        <v>7206496</v>
      </c>
    </row>
    <row r="8" spans="1:12" ht="15.75" x14ac:dyDescent="0.25">
      <c r="A8" s="5" t="s">
        <v>59</v>
      </c>
      <c r="B8" s="6" t="s">
        <v>58</v>
      </c>
      <c r="C8" s="6"/>
      <c r="D8" s="7"/>
      <c r="E8" s="37"/>
      <c r="F8" s="8"/>
      <c r="G8" s="8">
        <v>400000</v>
      </c>
      <c r="H8" s="8"/>
      <c r="I8" s="9">
        <f t="shared" si="0"/>
        <v>7606496</v>
      </c>
    </row>
    <row r="9" spans="1:12" ht="15.75" x14ac:dyDescent="0.25">
      <c r="A9" s="5" t="s">
        <v>60</v>
      </c>
      <c r="B9" s="6" t="s">
        <v>58</v>
      </c>
      <c r="C9" s="6"/>
      <c r="D9" s="7"/>
      <c r="E9" s="37"/>
      <c r="F9" s="8">
        <v>0</v>
      </c>
      <c r="G9" s="8">
        <v>200000</v>
      </c>
      <c r="H9" s="8">
        <v>0</v>
      </c>
      <c r="I9" s="9">
        <f>I8+F9+G9-H9</f>
        <v>7806496</v>
      </c>
    </row>
    <row r="10" spans="1:12" ht="15.75" x14ac:dyDescent="0.25">
      <c r="A10" s="25" t="s">
        <v>65</v>
      </c>
      <c r="B10" s="26" t="s">
        <v>22</v>
      </c>
      <c r="C10" s="26" t="s">
        <v>31</v>
      </c>
      <c r="D10" s="26"/>
      <c r="E10" s="27">
        <v>17500</v>
      </c>
      <c r="F10" s="23"/>
      <c r="G10" s="23"/>
      <c r="H10" s="31">
        <f>D10*E10</f>
        <v>0</v>
      </c>
      <c r="I10" s="9">
        <f>I9+F10+G10-H10</f>
        <v>7806496</v>
      </c>
    </row>
    <row r="11" spans="1:12" ht="15.75" x14ac:dyDescent="0.25">
      <c r="A11" s="10"/>
      <c r="B11" s="26" t="s">
        <v>23</v>
      </c>
      <c r="C11" s="26" t="s">
        <v>31</v>
      </c>
      <c r="D11" s="26">
        <v>4</v>
      </c>
      <c r="E11" s="27">
        <v>120000</v>
      </c>
      <c r="F11" s="23"/>
      <c r="G11" s="23"/>
      <c r="H11" s="31">
        <f t="shared" ref="H11:H17" si="1">D11*E11</f>
        <v>480000</v>
      </c>
      <c r="I11" s="9">
        <f t="shared" ref="I11:I50" si="2">I10+F11+G11-H11</f>
        <v>7326496</v>
      </c>
      <c r="J11" s="11"/>
    </row>
    <row r="12" spans="1:12" ht="15.75" x14ac:dyDescent="0.25">
      <c r="A12" s="10"/>
      <c r="B12" s="26" t="s">
        <v>26</v>
      </c>
      <c r="C12" s="26" t="s">
        <v>29</v>
      </c>
      <c r="D12" s="26">
        <v>50</v>
      </c>
      <c r="E12" s="27">
        <v>3500</v>
      </c>
      <c r="F12" s="23"/>
      <c r="G12" s="23"/>
      <c r="H12" s="31">
        <f t="shared" si="1"/>
        <v>175000</v>
      </c>
      <c r="I12" s="9">
        <f t="shared" si="2"/>
        <v>7151496</v>
      </c>
    </row>
    <row r="13" spans="1:12" ht="15.75" x14ac:dyDescent="0.25">
      <c r="A13" s="10"/>
      <c r="B13" s="26" t="s">
        <v>24</v>
      </c>
      <c r="C13" s="26" t="s">
        <v>25</v>
      </c>
      <c r="D13" s="26">
        <v>2</v>
      </c>
      <c r="E13" s="27">
        <v>35000</v>
      </c>
      <c r="F13" s="23"/>
      <c r="G13" s="23"/>
      <c r="H13" s="31">
        <f t="shared" si="1"/>
        <v>70000</v>
      </c>
      <c r="I13" s="9">
        <f t="shared" si="2"/>
        <v>7081496</v>
      </c>
    </row>
    <row r="14" spans="1:12" ht="15.75" x14ac:dyDescent="0.25">
      <c r="A14" s="10"/>
      <c r="B14" s="26" t="s">
        <v>17</v>
      </c>
      <c r="C14" s="26" t="s">
        <v>32</v>
      </c>
      <c r="D14" s="26">
        <v>1</v>
      </c>
      <c r="E14" s="27">
        <v>25000</v>
      </c>
      <c r="F14" s="23"/>
      <c r="G14" s="23"/>
      <c r="H14" s="31">
        <f t="shared" si="1"/>
        <v>25000</v>
      </c>
      <c r="I14" s="9">
        <f t="shared" si="2"/>
        <v>7056496</v>
      </c>
    </row>
    <row r="15" spans="1:12" ht="15.75" x14ac:dyDescent="0.25">
      <c r="A15" s="10"/>
      <c r="B15" s="26" t="s">
        <v>28</v>
      </c>
      <c r="C15" s="26"/>
      <c r="D15" s="26">
        <v>1</v>
      </c>
      <c r="E15" s="27">
        <v>15000</v>
      </c>
      <c r="F15" s="23"/>
      <c r="G15" s="23"/>
      <c r="H15" s="31">
        <f t="shared" si="1"/>
        <v>15000</v>
      </c>
      <c r="I15" s="9">
        <f t="shared" si="2"/>
        <v>7041496</v>
      </c>
      <c r="K15" s="12" t="s">
        <v>10</v>
      </c>
      <c r="L15" s="13">
        <f>SUM(H10:H17)</f>
        <v>800000</v>
      </c>
    </row>
    <row r="16" spans="1:12" ht="15.75" x14ac:dyDescent="0.25">
      <c r="A16" s="10"/>
      <c r="B16" s="26" t="s">
        <v>63</v>
      </c>
      <c r="C16" s="26" t="s">
        <v>33</v>
      </c>
      <c r="D16" s="26">
        <v>1</v>
      </c>
      <c r="E16" s="27">
        <v>10000</v>
      </c>
      <c r="F16" s="23"/>
      <c r="G16" s="23"/>
      <c r="H16" s="31">
        <f t="shared" si="1"/>
        <v>10000</v>
      </c>
      <c r="I16" s="9">
        <f>I15+F16+G16-H16</f>
        <v>7031496</v>
      </c>
      <c r="K16" s="12" t="s">
        <v>11</v>
      </c>
      <c r="L16" s="13">
        <f>SUM(H22:H30)</f>
        <v>1659000</v>
      </c>
    </row>
    <row r="17" spans="1:12" ht="15.75" x14ac:dyDescent="0.25">
      <c r="A17" s="10"/>
      <c r="B17" s="26" t="s">
        <v>64</v>
      </c>
      <c r="C17" s="26"/>
      <c r="D17" s="26">
        <v>1</v>
      </c>
      <c r="E17" s="27">
        <v>25000</v>
      </c>
      <c r="F17" s="23"/>
      <c r="G17" s="23"/>
      <c r="H17" s="32">
        <f t="shared" si="1"/>
        <v>25000</v>
      </c>
      <c r="I17" s="9">
        <f t="shared" si="2"/>
        <v>7006496</v>
      </c>
      <c r="K17" s="12" t="s">
        <v>12</v>
      </c>
      <c r="L17" s="13">
        <f>SUM(H32:H40)</f>
        <v>0</v>
      </c>
    </row>
    <row r="18" spans="1:12" ht="15.75" x14ac:dyDescent="0.25">
      <c r="A18" s="10"/>
      <c r="B18" s="21"/>
      <c r="C18" s="21"/>
      <c r="D18" s="21"/>
      <c r="E18" s="22"/>
      <c r="F18" s="23"/>
      <c r="G18" s="23"/>
      <c r="H18" s="32"/>
      <c r="I18" s="9">
        <f>I17+F18+G18-H18</f>
        <v>7006496</v>
      </c>
      <c r="K18" s="12" t="s">
        <v>13</v>
      </c>
      <c r="L18" s="13">
        <f>SUM(H41:H47)</f>
        <v>0</v>
      </c>
    </row>
    <row r="19" spans="1:12" ht="15.75" x14ac:dyDescent="0.25">
      <c r="A19" s="10"/>
      <c r="B19" s="21"/>
      <c r="C19" s="21"/>
      <c r="D19" s="21"/>
      <c r="E19" s="22"/>
      <c r="F19" s="23"/>
      <c r="G19" s="23"/>
      <c r="H19" s="32">
        <f t="shared" ref="H19:H24" si="3">D19*E19</f>
        <v>0</v>
      </c>
      <c r="I19" s="9">
        <f>I18+F19+G19-H19</f>
        <v>7006496</v>
      </c>
      <c r="K19" s="12" t="s">
        <v>14</v>
      </c>
      <c r="L19" s="13">
        <f>SUM(H48:H49)</f>
        <v>0</v>
      </c>
    </row>
    <row r="20" spans="1:12" ht="15.75" x14ac:dyDescent="0.25">
      <c r="A20" s="10"/>
      <c r="B20" s="21"/>
      <c r="C20" s="21"/>
      <c r="D20" s="21"/>
      <c r="E20" s="22"/>
      <c r="F20" s="23"/>
      <c r="G20" s="23"/>
      <c r="H20" s="32">
        <f t="shared" si="3"/>
        <v>0</v>
      </c>
      <c r="I20" s="9">
        <f>I19+F20+G20-H20</f>
        <v>7006496</v>
      </c>
      <c r="K20" s="14"/>
      <c r="L20" s="15" t="e">
        <f>SUM</f>
        <v>#NAME?</v>
      </c>
    </row>
    <row r="21" spans="1:12" ht="15.75" x14ac:dyDescent="0.25">
      <c r="A21" s="10"/>
      <c r="B21" s="21"/>
      <c r="C21" s="21"/>
      <c r="D21" s="21"/>
      <c r="E21" s="22"/>
      <c r="F21" s="24"/>
      <c r="G21" s="24"/>
      <c r="H21" s="32">
        <f t="shared" si="3"/>
        <v>0</v>
      </c>
      <c r="I21" s="9">
        <f t="shared" si="2"/>
        <v>7006496</v>
      </c>
      <c r="K21" s="30" t="s">
        <v>37</v>
      </c>
      <c r="L21" s="29">
        <f>L15+L16+L17+L18+L19</f>
        <v>2459000</v>
      </c>
    </row>
    <row r="22" spans="1:12" ht="15.75" x14ac:dyDescent="0.25">
      <c r="A22" s="10"/>
      <c r="B22" s="26" t="s">
        <v>18</v>
      </c>
      <c r="C22" s="26" t="s">
        <v>31</v>
      </c>
      <c r="D22" s="26">
        <v>50</v>
      </c>
      <c r="E22" s="22">
        <v>17500</v>
      </c>
      <c r="F22" s="24"/>
      <c r="G22" s="24"/>
      <c r="H22" s="32">
        <f t="shared" si="3"/>
        <v>875000</v>
      </c>
      <c r="I22" s="9">
        <f t="shared" si="2"/>
        <v>6131496</v>
      </c>
      <c r="K22" s="14"/>
      <c r="L22" s="15"/>
    </row>
    <row r="23" spans="1:12" ht="15.75" x14ac:dyDescent="0.25">
      <c r="A23" s="25" t="s">
        <v>66</v>
      </c>
      <c r="B23" s="26" t="s">
        <v>23</v>
      </c>
      <c r="C23" s="26" t="s">
        <v>31</v>
      </c>
      <c r="D23" s="26">
        <v>4</v>
      </c>
      <c r="E23" s="27">
        <v>120000</v>
      </c>
      <c r="F23" s="24"/>
      <c r="G23" s="24"/>
      <c r="H23" s="32">
        <f t="shared" si="3"/>
        <v>480000</v>
      </c>
      <c r="I23" s="9">
        <f>I21+F23+G23-H23</f>
        <v>6526496</v>
      </c>
      <c r="K23" s="14"/>
      <c r="L23" s="15"/>
    </row>
    <row r="24" spans="1:12" ht="15.75" x14ac:dyDescent="0.25">
      <c r="A24" s="10"/>
      <c r="B24" s="26" t="s">
        <v>26</v>
      </c>
      <c r="C24" s="26" t="s">
        <v>34</v>
      </c>
      <c r="D24" s="26">
        <v>50</v>
      </c>
      <c r="E24" s="27">
        <v>3500</v>
      </c>
      <c r="F24" s="24"/>
      <c r="G24" s="24"/>
      <c r="H24" s="32">
        <f t="shared" si="3"/>
        <v>175000</v>
      </c>
      <c r="I24" s="9">
        <f t="shared" si="2"/>
        <v>6351496</v>
      </c>
      <c r="K24" s="14"/>
      <c r="L24" s="15"/>
    </row>
    <row r="25" spans="1:12" ht="15.75" x14ac:dyDescent="0.25">
      <c r="A25" s="10"/>
      <c r="B25" s="26" t="s">
        <v>24</v>
      </c>
      <c r="C25" s="26" t="s">
        <v>25</v>
      </c>
      <c r="D25" s="26">
        <v>2</v>
      </c>
      <c r="E25" s="27">
        <v>35000</v>
      </c>
      <c r="F25" s="24"/>
      <c r="G25" s="24"/>
      <c r="H25" s="33">
        <f>D25*E25</f>
        <v>70000</v>
      </c>
      <c r="I25" s="9">
        <f t="shared" si="2"/>
        <v>6281496</v>
      </c>
      <c r="K25" s="14"/>
      <c r="L25" s="15"/>
    </row>
    <row r="26" spans="1:12" ht="15.75" x14ac:dyDescent="0.25">
      <c r="A26" s="10"/>
      <c r="B26" s="26" t="s">
        <v>27</v>
      </c>
      <c r="C26" s="26" t="s">
        <v>31</v>
      </c>
      <c r="D26" s="26">
        <v>1</v>
      </c>
      <c r="E26" s="27">
        <v>15000</v>
      </c>
      <c r="F26" s="24"/>
      <c r="G26" s="24"/>
      <c r="H26" s="33">
        <f t="shared" ref="H26:H30" si="4">D26*E26</f>
        <v>15000</v>
      </c>
      <c r="I26" s="9">
        <f t="shared" si="2"/>
        <v>6266496</v>
      </c>
      <c r="K26" s="14"/>
      <c r="L26" s="15"/>
    </row>
    <row r="27" spans="1:12" ht="15.75" x14ac:dyDescent="0.25">
      <c r="A27" s="10"/>
      <c r="B27" s="26" t="s">
        <v>49</v>
      </c>
      <c r="C27" s="26" t="s">
        <v>35</v>
      </c>
      <c r="D27" s="26">
        <v>1</v>
      </c>
      <c r="E27" s="27">
        <v>44000</v>
      </c>
      <c r="F27" s="24"/>
      <c r="G27" s="24"/>
      <c r="H27" s="33">
        <f t="shared" si="4"/>
        <v>44000</v>
      </c>
      <c r="I27" s="9">
        <f t="shared" si="2"/>
        <v>6222496</v>
      </c>
      <c r="K27" s="14"/>
      <c r="L27" s="15"/>
    </row>
    <row r="28" spans="1:12" ht="15.75" x14ac:dyDescent="0.25">
      <c r="A28" s="10"/>
      <c r="B28" s="26"/>
      <c r="C28" s="26"/>
      <c r="D28" s="26"/>
      <c r="E28" s="27"/>
      <c r="F28" s="24"/>
      <c r="G28" s="24"/>
      <c r="H28" s="33">
        <f t="shared" si="4"/>
        <v>0</v>
      </c>
      <c r="I28" s="9">
        <f t="shared" si="2"/>
        <v>6222496</v>
      </c>
      <c r="K28" s="14"/>
      <c r="L28" s="15"/>
    </row>
    <row r="29" spans="1:12" ht="15.75" x14ac:dyDescent="0.25">
      <c r="A29" s="10"/>
      <c r="B29" s="26"/>
      <c r="C29" s="26"/>
      <c r="D29" s="26"/>
      <c r="E29" s="27"/>
      <c r="F29" s="24"/>
      <c r="G29" s="24"/>
      <c r="H29" s="33">
        <f t="shared" si="4"/>
        <v>0</v>
      </c>
      <c r="I29" s="9">
        <f t="shared" si="2"/>
        <v>6222496</v>
      </c>
      <c r="K29" s="14"/>
      <c r="L29" s="15"/>
    </row>
    <row r="30" spans="1:12" ht="15.75" x14ac:dyDescent="0.25">
      <c r="A30" s="10"/>
      <c r="B30" s="26"/>
      <c r="C30" s="26"/>
      <c r="D30" s="26"/>
      <c r="E30" s="27"/>
      <c r="F30" s="24"/>
      <c r="G30" s="24"/>
      <c r="H30" s="33">
        <f t="shared" si="4"/>
        <v>0</v>
      </c>
      <c r="I30" s="9">
        <f t="shared" si="2"/>
        <v>6222496</v>
      </c>
      <c r="K30" s="14"/>
      <c r="L30" s="15"/>
    </row>
    <row r="31" spans="1:12" ht="15.75" x14ac:dyDescent="0.25">
      <c r="A31" s="10"/>
      <c r="B31" s="21"/>
      <c r="C31" s="21"/>
      <c r="D31" s="21"/>
      <c r="E31" s="22"/>
      <c r="F31" s="24"/>
      <c r="G31" s="24"/>
      <c r="H31" s="33"/>
      <c r="I31" s="9"/>
      <c r="K31" s="14"/>
      <c r="L31" s="15"/>
    </row>
    <row r="32" spans="1:12" ht="15.75" x14ac:dyDescent="0.25">
      <c r="A32" s="25" t="s">
        <v>52</v>
      </c>
      <c r="B32" s="26"/>
      <c r="C32" s="26" t="s">
        <v>31</v>
      </c>
      <c r="D32" s="26"/>
      <c r="E32" s="27"/>
      <c r="F32" s="24"/>
      <c r="G32" s="24"/>
      <c r="H32" s="33">
        <f>D32*E32</f>
        <v>0</v>
      </c>
      <c r="I32" s="9">
        <f>I28+F32+G32-H32</f>
        <v>6222496</v>
      </c>
      <c r="K32" s="14"/>
      <c r="L32" s="15"/>
    </row>
    <row r="33" spans="1:12" ht="15.75" x14ac:dyDescent="0.25">
      <c r="A33" s="10"/>
      <c r="B33" s="26"/>
      <c r="C33" s="26" t="s">
        <v>31</v>
      </c>
      <c r="D33" s="26"/>
      <c r="E33" s="27"/>
      <c r="F33" s="24"/>
      <c r="G33" s="24"/>
      <c r="H33" s="33">
        <f t="shared" ref="H33:H49" si="5">D33*E33</f>
        <v>0</v>
      </c>
      <c r="I33" s="9">
        <f t="shared" si="2"/>
        <v>6222496</v>
      </c>
      <c r="K33" s="14"/>
      <c r="L33" s="15"/>
    </row>
    <row r="34" spans="1:12" ht="15.75" x14ac:dyDescent="0.25">
      <c r="A34" s="10"/>
      <c r="B34" s="26"/>
      <c r="C34" s="26" t="s">
        <v>34</v>
      </c>
      <c r="D34" s="26"/>
      <c r="E34" s="27"/>
      <c r="F34" s="24"/>
      <c r="G34" s="24"/>
      <c r="H34" s="33">
        <f t="shared" si="5"/>
        <v>0</v>
      </c>
      <c r="I34" s="9">
        <f t="shared" si="2"/>
        <v>6222496</v>
      </c>
      <c r="K34" s="14"/>
      <c r="L34" s="15"/>
    </row>
    <row r="35" spans="1:12" ht="15.75" x14ac:dyDescent="0.25">
      <c r="A35" s="10"/>
      <c r="B35" s="26"/>
      <c r="C35" s="26" t="s">
        <v>25</v>
      </c>
      <c r="D35" s="26"/>
      <c r="E35" s="27"/>
      <c r="F35" s="24"/>
      <c r="G35" s="24"/>
      <c r="H35" s="33">
        <f t="shared" si="5"/>
        <v>0</v>
      </c>
      <c r="I35" s="9">
        <f t="shared" si="2"/>
        <v>6222496</v>
      </c>
      <c r="K35" s="14"/>
      <c r="L35" s="15"/>
    </row>
    <row r="36" spans="1:12" ht="15.75" x14ac:dyDescent="0.25">
      <c r="A36" s="10"/>
      <c r="B36" s="26"/>
      <c r="C36" s="26" t="s">
        <v>31</v>
      </c>
      <c r="D36" s="26"/>
      <c r="E36" s="27"/>
      <c r="F36" s="24"/>
      <c r="G36" s="24"/>
      <c r="H36" s="33">
        <f t="shared" si="5"/>
        <v>0</v>
      </c>
      <c r="I36" s="9">
        <f t="shared" si="2"/>
        <v>6222496</v>
      </c>
      <c r="K36" s="14"/>
      <c r="L36" s="15"/>
    </row>
    <row r="37" spans="1:12" ht="15.75" x14ac:dyDescent="0.25">
      <c r="A37" s="10"/>
      <c r="B37" s="26"/>
      <c r="C37" s="26" t="s">
        <v>33</v>
      </c>
      <c r="D37" s="26"/>
      <c r="E37" s="27"/>
      <c r="F37" s="24"/>
      <c r="G37" s="24"/>
      <c r="H37" s="33">
        <f t="shared" si="5"/>
        <v>0</v>
      </c>
      <c r="I37" s="9">
        <f t="shared" si="2"/>
        <v>6222496</v>
      </c>
      <c r="K37" s="14"/>
      <c r="L37" s="15"/>
    </row>
    <row r="38" spans="1:12" ht="15.75" x14ac:dyDescent="0.25">
      <c r="A38" s="10"/>
      <c r="B38" s="26"/>
      <c r="C38" s="26" t="s">
        <v>32</v>
      </c>
      <c r="D38" s="26"/>
      <c r="E38" s="27"/>
      <c r="F38" s="24"/>
      <c r="G38" s="24"/>
      <c r="H38" s="33">
        <f t="shared" si="5"/>
        <v>0</v>
      </c>
      <c r="I38" s="9">
        <f t="shared" si="2"/>
        <v>6222496</v>
      </c>
      <c r="K38" s="14"/>
      <c r="L38" s="15"/>
    </row>
    <row r="39" spans="1:12" ht="15.75" x14ac:dyDescent="0.25">
      <c r="A39" s="10"/>
      <c r="B39" s="26"/>
      <c r="C39" s="26"/>
      <c r="D39" s="26"/>
      <c r="E39" s="22"/>
      <c r="F39" s="24"/>
      <c r="G39" s="24"/>
      <c r="H39" s="33">
        <f t="shared" si="5"/>
        <v>0</v>
      </c>
      <c r="I39" s="9">
        <f t="shared" si="2"/>
        <v>6222496</v>
      </c>
      <c r="K39" s="14"/>
      <c r="L39" s="15"/>
    </row>
    <row r="40" spans="1:12" ht="15.75" x14ac:dyDescent="0.25">
      <c r="A40" s="10"/>
      <c r="B40" s="26"/>
      <c r="C40" s="26"/>
      <c r="D40" s="26"/>
      <c r="E40" s="22"/>
      <c r="F40" s="24"/>
      <c r="G40" s="24"/>
      <c r="H40" s="33">
        <f t="shared" si="5"/>
        <v>0</v>
      </c>
      <c r="I40" s="9">
        <f t="shared" si="2"/>
        <v>6222496</v>
      </c>
      <c r="K40" s="14"/>
      <c r="L40" s="15"/>
    </row>
    <row r="41" spans="1:12" ht="15.75" x14ac:dyDescent="0.25">
      <c r="A41" s="25" t="s">
        <v>53</v>
      </c>
      <c r="B41" s="26"/>
      <c r="C41" s="26" t="s">
        <v>31</v>
      </c>
      <c r="D41" s="26"/>
      <c r="E41" s="26"/>
      <c r="F41" s="24"/>
      <c r="G41" s="24"/>
      <c r="H41" s="33">
        <f t="shared" si="5"/>
        <v>0</v>
      </c>
      <c r="I41" s="9">
        <f t="shared" si="2"/>
        <v>6222496</v>
      </c>
      <c r="K41" s="14"/>
      <c r="L41" s="15"/>
    </row>
    <row r="42" spans="1:12" ht="15.75" x14ac:dyDescent="0.25">
      <c r="A42" s="10"/>
      <c r="B42" s="26"/>
      <c r="C42" s="26" t="s">
        <v>31</v>
      </c>
      <c r="D42" s="26"/>
      <c r="E42" s="26"/>
      <c r="F42" s="24"/>
      <c r="G42" s="24"/>
      <c r="H42" s="33">
        <f t="shared" si="5"/>
        <v>0</v>
      </c>
      <c r="I42" s="9">
        <f t="shared" si="2"/>
        <v>6222496</v>
      </c>
      <c r="K42" s="14"/>
      <c r="L42" s="15"/>
    </row>
    <row r="43" spans="1:12" ht="15.75" x14ac:dyDescent="0.25">
      <c r="A43" s="10"/>
      <c r="B43" s="26"/>
      <c r="C43" s="26" t="s">
        <v>34</v>
      </c>
      <c r="D43" s="26"/>
      <c r="E43" s="26"/>
      <c r="F43" s="24"/>
      <c r="G43" s="24"/>
      <c r="H43" s="33">
        <f t="shared" si="5"/>
        <v>0</v>
      </c>
      <c r="I43" s="9">
        <f t="shared" si="2"/>
        <v>6222496</v>
      </c>
      <c r="K43" s="14"/>
      <c r="L43" s="15"/>
    </row>
    <row r="44" spans="1:12" ht="15.75" x14ac:dyDescent="0.25">
      <c r="A44" s="10"/>
      <c r="B44" s="26"/>
      <c r="C44" s="26" t="s">
        <v>25</v>
      </c>
      <c r="D44" s="26"/>
      <c r="E44" s="26"/>
      <c r="F44" s="24"/>
      <c r="G44" s="24"/>
      <c r="H44" s="33">
        <f t="shared" si="5"/>
        <v>0</v>
      </c>
      <c r="I44" s="9">
        <f t="shared" si="2"/>
        <v>6222496</v>
      </c>
      <c r="K44" s="14"/>
      <c r="L44" s="15"/>
    </row>
    <row r="45" spans="1:12" ht="15.75" x14ac:dyDescent="0.25">
      <c r="A45" s="10"/>
      <c r="B45" s="26"/>
      <c r="C45" s="26" t="s">
        <v>31</v>
      </c>
      <c r="D45" s="26"/>
      <c r="E45" s="26"/>
      <c r="F45" s="24"/>
      <c r="G45" s="24"/>
      <c r="H45" s="33">
        <f t="shared" si="5"/>
        <v>0</v>
      </c>
      <c r="I45" s="9">
        <f t="shared" si="2"/>
        <v>6222496</v>
      </c>
      <c r="K45" s="14"/>
      <c r="L45" s="15"/>
    </row>
    <row r="46" spans="1:12" ht="15.75" x14ac:dyDescent="0.25">
      <c r="A46" s="10"/>
      <c r="B46" s="26"/>
      <c r="C46" s="26" t="s">
        <v>36</v>
      </c>
      <c r="D46" s="26"/>
      <c r="E46" s="26"/>
      <c r="F46" s="24"/>
      <c r="G46" s="24"/>
      <c r="H46" s="33">
        <f t="shared" si="5"/>
        <v>0</v>
      </c>
      <c r="I46" s="9">
        <f t="shared" si="2"/>
        <v>6222496</v>
      </c>
      <c r="K46" s="14"/>
      <c r="L46" s="15"/>
    </row>
    <row r="47" spans="1:12" ht="15.75" x14ac:dyDescent="0.25">
      <c r="A47" s="10"/>
      <c r="B47" s="26"/>
      <c r="C47" s="26"/>
      <c r="D47" s="26"/>
      <c r="E47" s="22"/>
      <c r="F47" s="24"/>
      <c r="G47" s="24"/>
      <c r="H47" s="33">
        <f t="shared" si="5"/>
        <v>0</v>
      </c>
      <c r="I47" s="9">
        <f t="shared" si="2"/>
        <v>6222496</v>
      </c>
      <c r="K47" s="14"/>
      <c r="L47" s="15"/>
    </row>
    <row r="48" spans="1:12" ht="15.75" x14ac:dyDescent="0.25">
      <c r="A48" s="10"/>
      <c r="B48" s="26"/>
      <c r="C48" s="26"/>
      <c r="D48" s="26"/>
      <c r="E48" s="22"/>
      <c r="F48" s="24"/>
      <c r="G48" s="24"/>
      <c r="H48" s="33">
        <f t="shared" si="5"/>
        <v>0</v>
      </c>
      <c r="I48" s="9">
        <f t="shared" si="2"/>
        <v>6222496</v>
      </c>
      <c r="K48" s="14"/>
      <c r="L48" s="15"/>
    </row>
    <row r="49" spans="1:12" ht="15.75" x14ac:dyDescent="0.25">
      <c r="A49" s="10"/>
      <c r="B49" s="26"/>
      <c r="C49" s="26"/>
      <c r="D49" s="26"/>
      <c r="E49" s="22"/>
      <c r="F49" s="24"/>
      <c r="G49" s="24"/>
      <c r="H49" s="33">
        <f t="shared" si="5"/>
        <v>0</v>
      </c>
      <c r="I49" s="9">
        <f t="shared" si="2"/>
        <v>6222496</v>
      </c>
      <c r="K49" s="14"/>
      <c r="L49" s="15"/>
    </row>
    <row r="50" spans="1:12" ht="15.75" x14ac:dyDescent="0.25">
      <c r="A50" s="10"/>
      <c r="B50" s="21"/>
      <c r="C50" s="21"/>
      <c r="D50" s="21"/>
      <c r="E50" s="22"/>
      <c r="F50" s="24"/>
      <c r="G50" s="24"/>
      <c r="H50" s="33">
        <f>SUM(H48:H49)</f>
        <v>0</v>
      </c>
      <c r="I50" s="9">
        <f t="shared" si="2"/>
        <v>6222496</v>
      </c>
      <c r="K50" s="14"/>
      <c r="L50" s="15"/>
    </row>
    <row r="51" spans="1:12" ht="15.75" x14ac:dyDescent="0.25">
      <c r="A51" s="16" t="s">
        <v>67</v>
      </c>
      <c r="B51" s="16"/>
      <c r="C51" s="16"/>
      <c r="D51" s="16"/>
      <c r="E51" s="17"/>
      <c r="F51" s="18">
        <f>SUM(F5:F21)</f>
        <v>500000</v>
      </c>
      <c r="G51" s="18">
        <f>SUM(G5:G21)</f>
        <v>1000000</v>
      </c>
      <c r="H51" s="63">
        <f>SUM(H5:H50)</f>
        <v>2459000</v>
      </c>
      <c r="I51" s="65">
        <f>I4+F52-H51</f>
        <v>5347496</v>
      </c>
    </row>
    <row r="52" spans="1:12" ht="15.75" x14ac:dyDescent="0.25">
      <c r="A52" s="67" t="s">
        <v>68</v>
      </c>
      <c r="B52" s="68"/>
      <c r="C52" s="19"/>
      <c r="D52" s="19"/>
      <c r="E52" s="20"/>
      <c r="F52" s="69">
        <f>F51+G51</f>
        <v>1500000</v>
      </c>
      <c r="G52" s="70"/>
      <c r="H52" s="64"/>
      <c r="I52" s="66"/>
    </row>
    <row r="53" spans="1:12" x14ac:dyDescent="0.25">
      <c r="E53" s="28"/>
    </row>
    <row r="54" spans="1:12" x14ac:dyDescent="0.25">
      <c r="E54" s="28"/>
    </row>
    <row r="55" spans="1:12" x14ac:dyDescent="0.25">
      <c r="E55" s="28"/>
    </row>
    <row r="56" spans="1:12" x14ac:dyDescent="0.25">
      <c r="E56" s="28"/>
    </row>
  </sheetData>
  <mergeCells count="6">
    <mergeCell ref="A1:I1"/>
    <mergeCell ref="F2:G2"/>
    <mergeCell ref="H51:H52"/>
    <mergeCell ref="I51:I52"/>
    <mergeCell ref="A52:B52"/>
    <mergeCell ref="F52:G5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26" workbookViewId="0">
      <selection activeCell="E59" sqref="E59"/>
    </sheetView>
  </sheetViews>
  <sheetFormatPr defaultRowHeight="15" x14ac:dyDescent="0.25"/>
  <cols>
    <col min="1" max="1" width="21.85546875" bestFit="1" customWidth="1"/>
    <col min="2" max="2" width="22.140625" bestFit="1" customWidth="1"/>
    <col min="3" max="3" width="4.85546875" bestFit="1" customWidth="1"/>
    <col min="5" max="5" width="10" bestFit="1" customWidth="1"/>
    <col min="6" max="6" width="11.85546875" bestFit="1" customWidth="1"/>
    <col min="7" max="9" width="13.42578125" bestFit="1" customWidth="1"/>
    <col min="12" max="12" width="12.28515625" bestFit="1" customWidth="1"/>
  </cols>
  <sheetData>
    <row r="1" spans="1:12" ht="18.75" x14ac:dyDescent="0.25">
      <c r="A1" s="59" t="s">
        <v>76</v>
      </c>
      <c r="B1" s="60"/>
      <c r="C1" s="60"/>
      <c r="D1" s="60"/>
      <c r="E1" s="60"/>
      <c r="F1" s="60"/>
      <c r="G1" s="60"/>
      <c r="H1" s="60"/>
      <c r="I1" s="61"/>
    </row>
    <row r="2" spans="1:12" ht="15.75" x14ac:dyDescent="0.25">
      <c r="A2" s="1" t="s">
        <v>0</v>
      </c>
      <c r="B2" s="2" t="s">
        <v>1</v>
      </c>
      <c r="C2" s="2"/>
      <c r="D2" s="2" t="s">
        <v>2</v>
      </c>
      <c r="E2" s="35" t="s">
        <v>3</v>
      </c>
      <c r="F2" s="62" t="s">
        <v>4</v>
      </c>
      <c r="G2" s="62"/>
      <c r="H2" s="38" t="s">
        <v>5</v>
      </c>
      <c r="I2" s="38" t="s">
        <v>6</v>
      </c>
    </row>
    <row r="3" spans="1:12" ht="15.75" x14ac:dyDescent="0.25">
      <c r="A3" s="1"/>
      <c r="B3" s="2"/>
      <c r="C3" s="2"/>
      <c r="D3" s="2"/>
      <c r="E3" s="35"/>
      <c r="F3" s="38" t="s">
        <v>7</v>
      </c>
      <c r="G3" s="38" t="s">
        <v>8</v>
      </c>
      <c r="H3" s="38"/>
      <c r="I3" s="38"/>
    </row>
    <row r="4" spans="1:12" ht="15.75" x14ac:dyDescent="0.25">
      <c r="A4" s="3" t="s">
        <v>69</v>
      </c>
      <c r="B4" s="3"/>
      <c r="C4" s="3"/>
      <c r="D4" s="3"/>
      <c r="E4" s="36"/>
      <c r="F4" s="4"/>
      <c r="G4" s="4"/>
      <c r="H4" s="4"/>
      <c r="I4" s="9">
        <v>5347496</v>
      </c>
    </row>
    <row r="5" spans="1:12" ht="15.75" x14ac:dyDescent="0.25">
      <c r="A5" s="5" t="s">
        <v>72</v>
      </c>
      <c r="B5" s="6" t="s">
        <v>70</v>
      </c>
      <c r="C5" s="6"/>
      <c r="D5" s="7"/>
      <c r="E5" s="37"/>
      <c r="F5" s="8"/>
      <c r="G5" s="8">
        <v>200000</v>
      </c>
      <c r="H5" s="8"/>
      <c r="I5" s="9">
        <f>I4+F5+G5-H5</f>
        <v>5547496</v>
      </c>
    </row>
    <row r="6" spans="1:12" ht="15.75" x14ac:dyDescent="0.25">
      <c r="A6" s="5" t="s">
        <v>71</v>
      </c>
      <c r="B6" s="6" t="s">
        <v>58</v>
      </c>
      <c r="C6" s="6"/>
      <c r="D6" s="7"/>
      <c r="E6" s="37"/>
      <c r="F6" s="8"/>
      <c r="G6" s="8">
        <v>250000</v>
      </c>
      <c r="H6" s="8"/>
      <c r="I6" s="9">
        <f t="shared" ref="I6:I8" si="0">I5+F6+G6</f>
        <v>5797496</v>
      </c>
    </row>
    <row r="7" spans="1:12" ht="15.75" x14ac:dyDescent="0.25">
      <c r="A7" s="5" t="s">
        <v>73</v>
      </c>
      <c r="B7" s="6" t="s">
        <v>19</v>
      </c>
      <c r="C7" s="6"/>
      <c r="D7" s="7"/>
      <c r="E7" s="37"/>
      <c r="F7" s="8">
        <v>500000</v>
      </c>
      <c r="G7" s="8"/>
      <c r="H7" s="8"/>
      <c r="I7" s="9">
        <f t="shared" si="0"/>
        <v>6297496</v>
      </c>
    </row>
    <row r="8" spans="1:12" ht="15.75" x14ac:dyDescent="0.25">
      <c r="A8" s="5" t="s">
        <v>74</v>
      </c>
      <c r="B8" s="6" t="s">
        <v>58</v>
      </c>
      <c r="C8" s="6"/>
      <c r="D8" s="7"/>
      <c r="E8" s="37"/>
      <c r="F8" s="8"/>
      <c r="G8" s="8">
        <v>250000</v>
      </c>
      <c r="H8" s="8"/>
      <c r="I8" s="9">
        <f t="shared" si="0"/>
        <v>6547496</v>
      </c>
    </row>
    <row r="9" spans="1:12" ht="15.75" x14ac:dyDescent="0.25">
      <c r="A9" s="5" t="s">
        <v>75</v>
      </c>
      <c r="B9" s="6" t="s">
        <v>58</v>
      </c>
      <c r="C9" s="6"/>
      <c r="D9" s="7"/>
      <c r="E9" s="37"/>
      <c r="F9" s="8">
        <v>0</v>
      </c>
      <c r="G9" s="8">
        <v>250000</v>
      </c>
      <c r="H9" s="8">
        <v>0</v>
      </c>
      <c r="I9" s="9">
        <f>I8+F9+G9-H9</f>
        <v>6797496</v>
      </c>
    </row>
    <row r="10" spans="1:12" ht="15.75" x14ac:dyDescent="0.25">
      <c r="A10" s="25" t="s">
        <v>78</v>
      </c>
      <c r="B10" s="40" t="s">
        <v>22</v>
      </c>
      <c r="C10" s="26" t="s">
        <v>31</v>
      </c>
      <c r="D10" s="40"/>
      <c r="E10" s="27">
        <v>17500</v>
      </c>
      <c r="F10" s="23"/>
      <c r="G10" s="23"/>
      <c r="H10" s="31">
        <f>D10*E10</f>
        <v>0</v>
      </c>
      <c r="I10" s="9">
        <f>I9+F10+G10-H10</f>
        <v>6797496</v>
      </c>
    </row>
    <row r="11" spans="1:12" ht="15.75" x14ac:dyDescent="0.25">
      <c r="A11" s="10"/>
      <c r="B11" s="40" t="s">
        <v>23</v>
      </c>
      <c r="C11" s="26" t="s">
        <v>31</v>
      </c>
      <c r="D11" s="40">
        <v>4</v>
      </c>
      <c r="E11" s="27">
        <v>120000</v>
      </c>
      <c r="F11" s="23"/>
      <c r="G11" s="23"/>
      <c r="H11" s="31">
        <f t="shared" ref="H11:H17" si="1">D11*E11</f>
        <v>480000</v>
      </c>
      <c r="I11" s="9">
        <f t="shared" ref="I11:I50" si="2">I10+F11+G11-H11</f>
        <v>6317496</v>
      </c>
      <c r="J11" s="11"/>
    </row>
    <row r="12" spans="1:12" ht="15.75" x14ac:dyDescent="0.25">
      <c r="A12" s="10"/>
      <c r="B12" s="40" t="s">
        <v>26</v>
      </c>
      <c r="C12" s="26" t="s">
        <v>29</v>
      </c>
      <c r="D12" s="40">
        <v>60</v>
      </c>
      <c r="E12" s="27">
        <v>3000</v>
      </c>
      <c r="F12" s="23"/>
      <c r="G12" s="23"/>
      <c r="H12" s="31">
        <f t="shared" si="1"/>
        <v>180000</v>
      </c>
      <c r="I12" s="9">
        <f t="shared" si="2"/>
        <v>6137496</v>
      </c>
    </row>
    <row r="13" spans="1:12" ht="15.75" x14ac:dyDescent="0.25">
      <c r="A13" s="10"/>
      <c r="B13" s="40" t="s">
        <v>24</v>
      </c>
      <c r="C13" s="26" t="s">
        <v>25</v>
      </c>
      <c r="D13" s="40">
        <v>2</v>
      </c>
      <c r="E13" s="27">
        <v>35000</v>
      </c>
      <c r="F13" s="23"/>
      <c r="G13" s="23"/>
      <c r="H13" s="31">
        <f t="shared" si="1"/>
        <v>70000</v>
      </c>
      <c r="I13" s="9">
        <f t="shared" si="2"/>
        <v>6067496</v>
      </c>
    </row>
    <row r="14" spans="1:12" ht="15.75" x14ac:dyDescent="0.25">
      <c r="A14" s="10"/>
      <c r="B14" s="40" t="s">
        <v>21</v>
      </c>
      <c r="C14" s="26" t="s">
        <v>33</v>
      </c>
      <c r="D14" s="40">
        <v>1</v>
      </c>
      <c r="E14" s="27">
        <v>5000</v>
      </c>
      <c r="F14" s="23"/>
      <c r="G14" s="23"/>
      <c r="H14" s="31">
        <f t="shared" si="1"/>
        <v>5000</v>
      </c>
      <c r="I14" s="9">
        <f t="shared" si="2"/>
        <v>6062496</v>
      </c>
    </row>
    <row r="15" spans="1:12" ht="15.75" x14ac:dyDescent="0.25">
      <c r="A15" s="10"/>
      <c r="B15" s="40" t="s">
        <v>28</v>
      </c>
      <c r="C15" s="26"/>
      <c r="D15" s="40">
        <v>1</v>
      </c>
      <c r="E15" s="27">
        <v>15000</v>
      </c>
      <c r="F15" s="23"/>
      <c r="G15" s="23"/>
      <c r="H15" s="31">
        <f t="shared" si="1"/>
        <v>15000</v>
      </c>
      <c r="I15" s="9">
        <f t="shared" si="2"/>
        <v>6047496</v>
      </c>
      <c r="K15" s="12" t="s">
        <v>10</v>
      </c>
      <c r="L15" s="13">
        <f>SUM(H10:H17)</f>
        <v>818000</v>
      </c>
    </row>
    <row r="16" spans="1:12" ht="15.75" x14ac:dyDescent="0.25">
      <c r="A16" s="10"/>
      <c r="B16" s="40" t="s">
        <v>77</v>
      </c>
      <c r="C16" s="26" t="s">
        <v>33</v>
      </c>
      <c r="D16" s="40">
        <v>1</v>
      </c>
      <c r="E16" s="27">
        <v>68000</v>
      </c>
      <c r="F16" s="23"/>
      <c r="G16" s="23"/>
      <c r="H16" s="31">
        <f t="shared" si="1"/>
        <v>68000</v>
      </c>
      <c r="I16" s="9">
        <f>I15+F16+G16-H16</f>
        <v>5979496</v>
      </c>
      <c r="K16" s="12" t="s">
        <v>11</v>
      </c>
      <c r="L16" s="13">
        <f>SUM(H19:H24)</f>
        <v>1685000</v>
      </c>
    </row>
    <row r="17" spans="1:12" ht="15.75" x14ac:dyDescent="0.25">
      <c r="A17" s="10"/>
      <c r="B17" s="26"/>
      <c r="C17" s="26"/>
      <c r="D17" s="26"/>
      <c r="E17" s="27"/>
      <c r="F17" s="23"/>
      <c r="G17" s="23"/>
      <c r="H17" s="32">
        <f t="shared" si="1"/>
        <v>0</v>
      </c>
      <c r="I17" s="9">
        <f t="shared" si="2"/>
        <v>5979496</v>
      </c>
      <c r="K17" s="12" t="s">
        <v>12</v>
      </c>
      <c r="L17" s="13">
        <f>SUM(H27:H35)</f>
        <v>1165000</v>
      </c>
    </row>
    <row r="18" spans="1:12" ht="15.75" x14ac:dyDescent="0.25">
      <c r="A18" s="10"/>
      <c r="B18" s="21"/>
      <c r="C18" s="21"/>
      <c r="D18" s="21"/>
      <c r="E18" s="22"/>
      <c r="F18" s="23"/>
      <c r="G18" s="23"/>
      <c r="H18" s="32"/>
      <c r="I18" s="9">
        <f>I17+F18+G18-H18</f>
        <v>5979496</v>
      </c>
      <c r="K18" s="12" t="s">
        <v>13</v>
      </c>
      <c r="L18" s="13">
        <f>SUM(H38:H43)</f>
        <v>1685000</v>
      </c>
    </row>
    <row r="19" spans="1:12" ht="15.75" x14ac:dyDescent="0.25">
      <c r="A19" s="25" t="s">
        <v>80</v>
      </c>
      <c r="B19" s="40" t="s">
        <v>18</v>
      </c>
      <c r="C19" s="21"/>
      <c r="D19" s="40">
        <v>50</v>
      </c>
      <c r="E19" s="22">
        <v>18000</v>
      </c>
      <c r="F19" s="23"/>
      <c r="G19" s="23"/>
      <c r="H19" s="32">
        <f t="shared" ref="H19:H24" si="3">D19*E19</f>
        <v>900000</v>
      </c>
      <c r="I19" s="9">
        <f>I18+F19+G19-H19</f>
        <v>5079496</v>
      </c>
      <c r="K19" s="12" t="s">
        <v>14</v>
      </c>
      <c r="L19" s="13">
        <f>SUM(H45:H50)</f>
        <v>765000</v>
      </c>
    </row>
    <row r="20" spans="1:12" ht="15.75" x14ac:dyDescent="0.25">
      <c r="A20" s="10"/>
      <c r="B20" s="40" t="s">
        <v>23</v>
      </c>
      <c r="C20" s="21"/>
      <c r="D20" s="40">
        <v>4</v>
      </c>
      <c r="E20" s="22">
        <v>120000</v>
      </c>
      <c r="F20" s="23"/>
      <c r="G20" s="23"/>
      <c r="H20" s="32">
        <f t="shared" si="3"/>
        <v>480000</v>
      </c>
      <c r="I20" s="9">
        <f>I19+F20+G20-H20</f>
        <v>4599496</v>
      </c>
      <c r="K20" s="14"/>
      <c r="L20" s="15" t="e">
        <f>SUM</f>
        <v>#NAME?</v>
      </c>
    </row>
    <row r="21" spans="1:12" ht="15.75" x14ac:dyDescent="0.25">
      <c r="A21" s="10"/>
      <c r="B21" s="40" t="s">
        <v>26</v>
      </c>
      <c r="C21" s="21"/>
      <c r="D21" s="40">
        <v>50</v>
      </c>
      <c r="E21" s="22">
        <v>3500</v>
      </c>
      <c r="F21" s="24"/>
      <c r="G21" s="24"/>
      <c r="H21" s="32">
        <f t="shared" si="3"/>
        <v>175000</v>
      </c>
      <c r="I21" s="9">
        <f t="shared" si="2"/>
        <v>4424496</v>
      </c>
      <c r="K21" s="30" t="s">
        <v>37</v>
      </c>
      <c r="L21" s="29">
        <f>L15+L16+L17+L18+L19</f>
        <v>6118000</v>
      </c>
    </row>
    <row r="22" spans="1:12" ht="15.75" x14ac:dyDescent="0.25">
      <c r="A22" s="10"/>
      <c r="B22" s="40" t="s">
        <v>24</v>
      </c>
      <c r="C22" s="26"/>
      <c r="D22" s="40">
        <v>2</v>
      </c>
      <c r="E22" s="22">
        <v>35000</v>
      </c>
      <c r="F22" s="24"/>
      <c r="G22" s="24"/>
      <c r="H22" s="32">
        <f t="shared" si="3"/>
        <v>70000</v>
      </c>
      <c r="I22" s="9">
        <f t="shared" si="2"/>
        <v>4354496</v>
      </c>
      <c r="K22" s="14"/>
      <c r="L22" s="15"/>
    </row>
    <row r="23" spans="1:12" ht="15.75" x14ac:dyDescent="0.25">
      <c r="B23" s="40" t="s">
        <v>27</v>
      </c>
      <c r="C23" s="26" t="s">
        <v>31</v>
      </c>
      <c r="D23" s="40">
        <v>1</v>
      </c>
      <c r="E23" s="27">
        <v>15000</v>
      </c>
      <c r="F23" s="24"/>
      <c r="G23" s="24"/>
      <c r="H23" s="32">
        <f t="shared" si="3"/>
        <v>15000</v>
      </c>
      <c r="I23" s="9">
        <f>I21+F23+G23-H23</f>
        <v>4409496</v>
      </c>
      <c r="K23" s="14"/>
      <c r="L23" s="15"/>
    </row>
    <row r="24" spans="1:12" ht="15.75" x14ac:dyDescent="0.25">
      <c r="A24" s="10"/>
      <c r="B24" s="40" t="s">
        <v>49</v>
      </c>
      <c r="C24" s="26" t="s">
        <v>79</v>
      </c>
      <c r="D24" s="40">
        <v>1</v>
      </c>
      <c r="E24" s="27">
        <v>45000</v>
      </c>
      <c r="F24" s="24"/>
      <c r="G24" s="24"/>
      <c r="H24" s="32">
        <f t="shared" si="3"/>
        <v>45000</v>
      </c>
      <c r="I24" s="9">
        <f t="shared" si="2"/>
        <v>4364496</v>
      </c>
      <c r="K24" s="14"/>
      <c r="L24" s="15"/>
    </row>
    <row r="25" spans="1:12" ht="15.75" x14ac:dyDescent="0.25">
      <c r="A25" s="10"/>
      <c r="B25" s="26"/>
      <c r="C25" s="26"/>
      <c r="D25" s="26"/>
      <c r="E25" s="27"/>
      <c r="F25" s="24"/>
      <c r="G25" s="24"/>
      <c r="H25" s="33">
        <f>D25*E25</f>
        <v>0</v>
      </c>
      <c r="I25" s="9">
        <f t="shared" si="2"/>
        <v>4364496</v>
      </c>
      <c r="K25" s="14"/>
      <c r="L25" s="15"/>
    </row>
    <row r="26" spans="1:12" ht="15.75" x14ac:dyDescent="0.25">
      <c r="A26" s="10"/>
      <c r="B26" s="26"/>
      <c r="C26" s="26"/>
      <c r="D26" s="26"/>
      <c r="E26" s="27"/>
      <c r="F26" s="24"/>
      <c r="G26" s="24"/>
      <c r="H26" s="33">
        <f t="shared" ref="H26:H31" si="4">D26*E26</f>
        <v>0</v>
      </c>
      <c r="I26" s="9">
        <f t="shared" si="2"/>
        <v>4364496</v>
      </c>
      <c r="K26" s="14"/>
      <c r="L26" s="15"/>
    </row>
    <row r="27" spans="1:12" ht="15.75" x14ac:dyDescent="0.25">
      <c r="A27" s="25" t="s">
        <v>84</v>
      </c>
      <c r="B27" s="40" t="s">
        <v>18</v>
      </c>
      <c r="C27" s="26"/>
      <c r="D27" s="40"/>
      <c r="E27" s="27">
        <v>18000</v>
      </c>
      <c r="F27" s="24"/>
      <c r="G27" s="24"/>
      <c r="H27" s="33">
        <f t="shared" si="4"/>
        <v>0</v>
      </c>
      <c r="I27" s="9">
        <f t="shared" si="2"/>
        <v>4364496</v>
      </c>
      <c r="K27" s="14"/>
      <c r="L27" s="15"/>
    </row>
    <row r="28" spans="1:12" ht="15.75" x14ac:dyDescent="0.25">
      <c r="A28" s="10"/>
      <c r="B28" s="40" t="s">
        <v>23</v>
      </c>
      <c r="C28" s="26"/>
      <c r="D28" s="40">
        <v>4</v>
      </c>
      <c r="E28" s="27">
        <v>120000</v>
      </c>
      <c r="F28" s="24"/>
      <c r="G28" s="24"/>
      <c r="H28" s="33">
        <f t="shared" si="4"/>
        <v>480000</v>
      </c>
      <c r="I28" s="9">
        <f t="shared" si="2"/>
        <v>3884496</v>
      </c>
      <c r="K28" s="14"/>
      <c r="L28" s="15"/>
    </row>
    <row r="29" spans="1:12" ht="15.75" x14ac:dyDescent="0.25">
      <c r="A29" s="10"/>
      <c r="B29" s="40" t="s">
        <v>26</v>
      </c>
      <c r="C29" s="26"/>
      <c r="D29" s="40">
        <v>50</v>
      </c>
      <c r="E29" s="27">
        <v>3500</v>
      </c>
      <c r="F29" s="24"/>
      <c r="G29" s="24"/>
      <c r="H29" s="33">
        <f t="shared" si="4"/>
        <v>175000</v>
      </c>
      <c r="I29" s="9">
        <f t="shared" si="2"/>
        <v>3709496</v>
      </c>
      <c r="K29" s="14"/>
      <c r="L29" s="15"/>
    </row>
    <row r="30" spans="1:12" ht="15.75" x14ac:dyDescent="0.25">
      <c r="A30" s="10"/>
      <c r="B30" s="40" t="s">
        <v>24</v>
      </c>
      <c r="C30" s="26"/>
      <c r="D30" s="40">
        <v>2</v>
      </c>
      <c r="E30" s="27">
        <v>35000</v>
      </c>
      <c r="F30" s="24"/>
      <c r="G30" s="24"/>
      <c r="H30" s="33">
        <f t="shared" si="4"/>
        <v>70000</v>
      </c>
      <c r="I30" s="9">
        <f t="shared" si="2"/>
        <v>3639496</v>
      </c>
      <c r="K30" s="14"/>
      <c r="L30" s="15"/>
    </row>
    <row r="31" spans="1:12" ht="15.75" x14ac:dyDescent="0.25">
      <c r="A31" s="10"/>
      <c r="B31" s="40" t="s">
        <v>27</v>
      </c>
      <c r="C31" s="21"/>
      <c r="D31" s="40">
        <v>1</v>
      </c>
      <c r="E31" s="22">
        <v>15000</v>
      </c>
      <c r="F31" s="24"/>
      <c r="G31" s="24"/>
      <c r="H31" s="33">
        <f t="shared" si="4"/>
        <v>15000</v>
      </c>
      <c r="I31" s="9">
        <f t="shared" si="2"/>
        <v>3624496</v>
      </c>
      <c r="K31" s="14"/>
      <c r="L31" s="15"/>
    </row>
    <row r="32" spans="1:12" ht="15.75" x14ac:dyDescent="0.25">
      <c r="B32" s="40" t="s">
        <v>81</v>
      </c>
      <c r="C32" s="26"/>
      <c r="D32" s="40">
        <v>1</v>
      </c>
      <c r="E32" s="27">
        <v>25000</v>
      </c>
      <c r="F32" s="24"/>
      <c r="G32" s="24"/>
      <c r="H32" s="33">
        <f>D32*E32</f>
        <v>25000</v>
      </c>
      <c r="I32" s="9">
        <f t="shared" si="2"/>
        <v>3599496</v>
      </c>
      <c r="K32" s="14"/>
      <c r="L32" s="15"/>
    </row>
    <row r="33" spans="1:12" ht="15.75" x14ac:dyDescent="0.25">
      <c r="A33" s="10"/>
      <c r="B33" s="40" t="s">
        <v>82</v>
      </c>
      <c r="C33" s="26"/>
      <c r="D33" s="40">
        <v>1</v>
      </c>
      <c r="E33" s="27">
        <v>380000</v>
      </c>
      <c r="F33" s="24"/>
      <c r="G33" s="24"/>
      <c r="H33" s="33">
        <f t="shared" ref="H33:H50" si="5">D33*E33</f>
        <v>380000</v>
      </c>
      <c r="I33" s="9">
        <f t="shared" si="2"/>
        <v>3219496</v>
      </c>
      <c r="K33" s="14"/>
      <c r="L33" s="15"/>
    </row>
    <row r="34" spans="1:12" ht="15.75" x14ac:dyDescent="0.25">
      <c r="A34" s="10"/>
      <c r="B34" s="40" t="s">
        <v>83</v>
      </c>
      <c r="C34" s="26"/>
      <c r="D34" s="40">
        <v>1</v>
      </c>
      <c r="E34" s="27">
        <v>10000</v>
      </c>
      <c r="F34" s="24"/>
      <c r="G34" s="24"/>
      <c r="H34" s="33">
        <f t="shared" si="5"/>
        <v>10000</v>
      </c>
      <c r="I34" s="9">
        <f t="shared" si="2"/>
        <v>3209496</v>
      </c>
      <c r="K34" s="14"/>
      <c r="L34" s="15"/>
    </row>
    <row r="35" spans="1:12" ht="15.75" x14ac:dyDescent="0.25">
      <c r="A35" s="10"/>
      <c r="B35" s="41" t="s">
        <v>9</v>
      </c>
      <c r="C35" s="26"/>
      <c r="D35" s="41">
        <v>1</v>
      </c>
      <c r="E35" s="27">
        <v>10000</v>
      </c>
      <c r="F35" s="24"/>
      <c r="G35" s="24"/>
      <c r="H35" s="33">
        <f t="shared" si="5"/>
        <v>10000</v>
      </c>
      <c r="I35" s="9">
        <f t="shared" si="2"/>
        <v>3199496</v>
      </c>
      <c r="K35" s="14"/>
      <c r="L35" s="15"/>
    </row>
    <row r="36" spans="1:12" ht="15.75" x14ac:dyDescent="0.25">
      <c r="A36" s="10"/>
      <c r="B36" s="26"/>
      <c r="C36" s="26"/>
      <c r="D36" s="26"/>
      <c r="E36" s="27"/>
      <c r="F36" s="24"/>
      <c r="G36" s="24"/>
      <c r="H36" s="33">
        <f t="shared" si="5"/>
        <v>0</v>
      </c>
      <c r="I36" s="9">
        <f t="shared" si="2"/>
        <v>3199496</v>
      </c>
      <c r="K36" s="14"/>
      <c r="L36" s="15"/>
    </row>
    <row r="37" spans="1:12" ht="15.75" x14ac:dyDescent="0.25">
      <c r="A37" s="10"/>
      <c r="B37" s="42" t="s">
        <v>87</v>
      </c>
      <c r="C37" s="26"/>
      <c r="D37" s="26">
        <v>1</v>
      </c>
      <c r="E37" s="27">
        <v>920000</v>
      </c>
      <c r="F37" s="24"/>
      <c r="G37" s="24"/>
      <c r="H37" s="33">
        <f t="shared" si="5"/>
        <v>920000</v>
      </c>
      <c r="I37" s="9">
        <f t="shared" si="2"/>
        <v>2279496</v>
      </c>
      <c r="K37" s="14"/>
      <c r="L37" s="15"/>
    </row>
    <row r="38" spans="1:12" ht="15.75" x14ac:dyDescent="0.25">
      <c r="A38" s="25" t="s">
        <v>85</v>
      </c>
      <c r="B38" s="40" t="s">
        <v>18</v>
      </c>
      <c r="C38" s="26"/>
      <c r="D38" s="40">
        <v>50</v>
      </c>
      <c r="E38" s="27">
        <v>18000</v>
      </c>
      <c r="F38" s="24"/>
      <c r="G38" s="24"/>
      <c r="H38" s="33">
        <f t="shared" si="5"/>
        <v>900000</v>
      </c>
      <c r="I38" s="9">
        <f t="shared" si="2"/>
        <v>1379496</v>
      </c>
      <c r="K38" s="14"/>
      <c r="L38" s="15"/>
    </row>
    <row r="39" spans="1:12" ht="15.75" x14ac:dyDescent="0.25">
      <c r="A39" s="10"/>
      <c r="B39" s="40" t="s">
        <v>23</v>
      </c>
      <c r="C39" s="26"/>
      <c r="D39" s="40">
        <v>4</v>
      </c>
      <c r="E39" s="22">
        <v>120000</v>
      </c>
      <c r="F39" s="24"/>
      <c r="G39" s="24"/>
      <c r="H39" s="33">
        <f t="shared" si="5"/>
        <v>480000</v>
      </c>
      <c r="I39" s="9">
        <f t="shared" si="2"/>
        <v>899496</v>
      </c>
      <c r="K39" s="14"/>
      <c r="L39" s="15"/>
    </row>
    <row r="40" spans="1:12" ht="15.75" x14ac:dyDescent="0.25">
      <c r="A40" s="10"/>
      <c r="B40" s="40" t="s">
        <v>26</v>
      </c>
      <c r="C40" s="26"/>
      <c r="D40" s="40">
        <v>50</v>
      </c>
      <c r="E40" s="22">
        <v>3500</v>
      </c>
      <c r="F40" s="24"/>
      <c r="G40" s="24"/>
      <c r="H40" s="33">
        <f t="shared" si="5"/>
        <v>175000</v>
      </c>
      <c r="I40" s="9">
        <f t="shared" si="2"/>
        <v>724496</v>
      </c>
      <c r="K40" s="14"/>
      <c r="L40" s="15"/>
    </row>
    <row r="41" spans="1:12" ht="15.75" x14ac:dyDescent="0.25">
      <c r="B41" s="40" t="s">
        <v>24</v>
      </c>
      <c r="C41" s="26"/>
      <c r="D41" s="40">
        <v>2</v>
      </c>
      <c r="E41" s="26">
        <v>35000</v>
      </c>
      <c r="F41" s="24"/>
      <c r="G41" s="24"/>
      <c r="H41" s="33">
        <f t="shared" si="5"/>
        <v>70000</v>
      </c>
      <c r="I41" s="9">
        <f t="shared" si="2"/>
        <v>654496</v>
      </c>
      <c r="K41" s="14"/>
      <c r="L41" s="15"/>
    </row>
    <row r="42" spans="1:12" ht="15.75" x14ac:dyDescent="0.25">
      <c r="A42" s="10"/>
      <c r="B42" s="40" t="s">
        <v>27</v>
      </c>
      <c r="C42" s="26"/>
      <c r="D42" s="40">
        <v>1</v>
      </c>
      <c r="E42" s="26">
        <v>15000</v>
      </c>
      <c r="F42" s="24"/>
      <c r="G42" s="24"/>
      <c r="H42" s="33">
        <f t="shared" si="5"/>
        <v>15000</v>
      </c>
      <c r="I42" s="9">
        <f t="shared" si="2"/>
        <v>639496</v>
      </c>
      <c r="K42" s="14"/>
      <c r="L42" s="15"/>
    </row>
    <row r="43" spans="1:12" ht="15.75" x14ac:dyDescent="0.25">
      <c r="A43" s="10"/>
      <c r="B43" s="40" t="s">
        <v>16</v>
      </c>
      <c r="C43" s="26"/>
      <c r="D43" s="40">
        <v>1</v>
      </c>
      <c r="E43" s="26">
        <v>45000</v>
      </c>
      <c r="F43" s="24"/>
      <c r="G43" s="24"/>
      <c r="H43" s="33">
        <f t="shared" si="5"/>
        <v>45000</v>
      </c>
      <c r="I43" s="9">
        <f t="shared" si="2"/>
        <v>594496</v>
      </c>
      <c r="K43" s="14"/>
      <c r="L43" s="15"/>
    </row>
    <row r="44" spans="1:12" ht="15.75" x14ac:dyDescent="0.25">
      <c r="A44" s="10"/>
      <c r="B44" s="26"/>
      <c r="C44" s="26"/>
      <c r="D44" s="26"/>
      <c r="E44" s="26"/>
      <c r="F44" s="24"/>
      <c r="G44" s="24"/>
      <c r="H44" s="33">
        <f t="shared" si="5"/>
        <v>0</v>
      </c>
      <c r="I44" s="9">
        <f t="shared" si="2"/>
        <v>594496</v>
      </c>
      <c r="K44" s="14"/>
      <c r="L44" s="15"/>
    </row>
    <row r="45" spans="1:12" ht="15.75" x14ac:dyDescent="0.25">
      <c r="A45" s="10" t="s">
        <v>86</v>
      </c>
      <c r="B45" s="40" t="s">
        <v>18</v>
      </c>
      <c r="C45" s="26"/>
      <c r="D45" s="40"/>
      <c r="E45" s="40"/>
      <c r="F45" s="24"/>
      <c r="G45" s="24"/>
      <c r="H45" s="33">
        <f t="shared" si="5"/>
        <v>0</v>
      </c>
      <c r="I45" s="9">
        <f t="shared" si="2"/>
        <v>594496</v>
      </c>
      <c r="K45" s="14"/>
      <c r="L45" s="15"/>
    </row>
    <row r="46" spans="1:12" ht="15.75" x14ac:dyDescent="0.25">
      <c r="A46" s="10"/>
      <c r="B46" s="40" t="s">
        <v>23</v>
      </c>
      <c r="C46" s="26"/>
      <c r="D46" s="40">
        <v>4</v>
      </c>
      <c r="E46" s="40">
        <v>120000</v>
      </c>
      <c r="F46" s="24"/>
      <c r="G46" s="24"/>
      <c r="H46" s="33">
        <f t="shared" si="5"/>
        <v>480000</v>
      </c>
      <c r="I46" s="9">
        <f t="shared" si="2"/>
        <v>114496</v>
      </c>
      <c r="K46" s="14"/>
      <c r="L46" s="15"/>
    </row>
    <row r="47" spans="1:12" ht="15.75" x14ac:dyDescent="0.25">
      <c r="A47" s="10"/>
      <c r="B47" s="40" t="s">
        <v>26</v>
      </c>
      <c r="C47" s="26"/>
      <c r="D47" s="40">
        <v>50</v>
      </c>
      <c r="E47" s="40">
        <v>3500</v>
      </c>
      <c r="F47" s="24"/>
      <c r="G47" s="24"/>
      <c r="H47" s="33">
        <f t="shared" si="5"/>
        <v>175000</v>
      </c>
      <c r="I47" s="9">
        <f t="shared" si="2"/>
        <v>-60504</v>
      </c>
      <c r="K47" s="14"/>
      <c r="L47" s="15"/>
    </row>
    <row r="48" spans="1:12" ht="15.75" x14ac:dyDescent="0.25">
      <c r="A48" s="10"/>
      <c r="B48" s="40" t="s">
        <v>24</v>
      </c>
      <c r="C48" s="26"/>
      <c r="D48" s="40">
        <v>2</v>
      </c>
      <c r="E48" s="40">
        <v>35000</v>
      </c>
      <c r="F48" s="24"/>
      <c r="G48" s="24"/>
      <c r="H48" s="33">
        <f t="shared" si="5"/>
        <v>70000</v>
      </c>
      <c r="I48" s="9">
        <f t="shared" si="2"/>
        <v>-130504</v>
      </c>
      <c r="K48" s="14"/>
      <c r="L48" s="15"/>
    </row>
    <row r="49" spans="1:12" ht="15.75" x14ac:dyDescent="0.25">
      <c r="A49" s="10"/>
      <c r="B49" s="40" t="s">
        <v>27</v>
      </c>
      <c r="C49" s="26"/>
      <c r="D49" s="40">
        <v>1</v>
      </c>
      <c r="E49" s="40">
        <v>15000</v>
      </c>
      <c r="F49" s="24"/>
      <c r="G49" s="24"/>
      <c r="H49" s="33">
        <f t="shared" si="5"/>
        <v>15000</v>
      </c>
      <c r="I49" s="9">
        <f t="shared" si="2"/>
        <v>-145504</v>
      </c>
      <c r="K49" s="14"/>
      <c r="L49" s="15"/>
    </row>
    <row r="50" spans="1:12" ht="15.75" x14ac:dyDescent="0.25">
      <c r="A50" s="10"/>
      <c r="B50" s="40" t="s">
        <v>17</v>
      </c>
      <c r="C50" s="21"/>
      <c r="D50" s="40">
        <v>1</v>
      </c>
      <c r="E50" s="40">
        <v>25000</v>
      </c>
      <c r="F50" s="24"/>
      <c r="G50" s="24"/>
      <c r="H50" s="33">
        <f t="shared" si="5"/>
        <v>25000</v>
      </c>
      <c r="I50" s="9">
        <f t="shared" si="2"/>
        <v>-170504</v>
      </c>
      <c r="K50" s="14"/>
      <c r="L50" s="15"/>
    </row>
    <row r="51" spans="1:12" ht="15.75" x14ac:dyDescent="0.25">
      <c r="A51" s="16" t="s">
        <v>88</v>
      </c>
      <c r="B51" s="16"/>
      <c r="C51" s="16"/>
      <c r="D51" s="16"/>
      <c r="E51" s="17"/>
      <c r="F51" s="18">
        <f>SUM(F5:F21)</f>
        <v>500000</v>
      </c>
      <c r="G51" s="18">
        <f>SUM(G5:G21)</f>
        <v>950000</v>
      </c>
      <c r="H51" s="63">
        <f>SUM(H5:H50)</f>
        <v>7038000</v>
      </c>
      <c r="I51" s="65">
        <f>I4+F52-H51</f>
        <v>-240504</v>
      </c>
    </row>
    <row r="52" spans="1:12" ht="15.75" x14ac:dyDescent="0.25">
      <c r="A52" s="67" t="s">
        <v>89</v>
      </c>
      <c r="B52" s="68"/>
      <c r="C52" s="19"/>
      <c r="D52" s="19"/>
      <c r="E52" s="20"/>
      <c r="F52" s="69">
        <f>F51+G51</f>
        <v>1450000</v>
      </c>
      <c r="G52" s="70"/>
      <c r="H52" s="64"/>
      <c r="I52" s="66"/>
    </row>
    <row r="53" spans="1:12" x14ac:dyDescent="0.25">
      <c r="E53" s="28"/>
    </row>
    <row r="54" spans="1:12" x14ac:dyDescent="0.25">
      <c r="E54" s="28"/>
    </row>
    <row r="55" spans="1:12" x14ac:dyDescent="0.25">
      <c r="E55" s="28"/>
    </row>
    <row r="56" spans="1:12" x14ac:dyDescent="0.25">
      <c r="E56" s="28"/>
    </row>
  </sheetData>
  <mergeCells count="6">
    <mergeCell ref="A1:I1"/>
    <mergeCell ref="F2:G2"/>
    <mergeCell ref="H51:H52"/>
    <mergeCell ref="I51:I52"/>
    <mergeCell ref="A52:B52"/>
    <mergeCell ref="F52:G52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opLeftCell="A40" workbookViewId="0">
      <selection activeCell="C53" sqref="C53"/>
    </sheetView>
  </sheetViews>
  <sheetFormatPr defaultRowHeight="15" x14ac:dyDescent="0.25"/>
  <cols>
    <col min="1" max="1" width="15.42578125" customWidth="1"/>
    <col min="2" max="2" width="21.7109375" customWidth="1"/>
    <col min="3" max="3" width="10.28515625" customWidth="1"/>
    <col min="5" max="5" width="11.140625" style="28" customWidth="1"/>
    <col min="6" max="6" width="14.140625" customWidth="1"/>
    <col min="7" max="7" width="12" customWidth="1"/>
    <col min="8" max="8" width="19.5703125" style="48" customWidth="1"/>
    <col min="9" max="9" width="13.5703125" customWidth="1"/>
    <col min="12" max="12" width="13.85546875" customWidth="1"/>
  </cols>
  <sheetData>
    <row r="1" spans="1:12" ht="18.75" x14ac:dyDescent="0.25">
      <c r="A1" s="59" t="s">
        <v>90</v>
      </c>
      <c r="B1" s="60"/>
      <c r="C1" s="60"/>
      <c r="D1" s="60"/>
      <c r="E1" s="60"/>
      <c r="F1" s="60"/>
      <c r="G1" s="60"/>
      <c r="H1" s="60"/>
      <c r="I1" s="61"/>
    </row>
    <row r="2" spans="1:12" ht="15.75" x14ac:dyDescent="0.25">
      <c r="A2" s="1" t="s">
        <v>0</v>
      </c>
      <c r="B2" s="2" t="s">
        <v>1</v>
      </c>
      <c r="C2" s="2"/>
      <c r="D2" s="2" t="s">
        <v>2</v>
      </c>
      <c r="E2" s="35" t="s">
        <v>3</v>
      </c>
      <c r="F2" s="62" t="s">
        <v>4</v>
      </c>
      <c r="G2" s="62"/>
      <c r="H2" s="44" t="s">
        <v>5</v>
      </c>
      <c r="I2" s="39" t="s">
        <v>6</v>
      </c>
    </row>
    <row r="3" spans="1:12" ht="15.75" x14ac:dyDescent="0.25">
      <c r="A3" s="1"/>
      <c r="B3" s="2"/>
      <c r="C3" s="2"/>
      <c r="D3" s="2"/>
      <c r="E3" s="35"/>
      <c r="F3" s="39" t="s">
        <v>7</v>
      </c>
      <c r="G3" s="39" t="s">
        <v>8</v>
      </c>
      <c r="H3" s="44"/>
      <c r="I3" s="39"/>
    </row>
    <row r="4" spans="1:12" ht="15.75" x14ac:dyDescent="0.25">
      <c r="A4" s="3" t="s">
        <v>91</v>
      </c>
      <c r="B4" s="3"/>
      <c r="C4" s="3"/>
      <c r="D4" s="3"/>
      <c r="E4" s="36"/>
      <c r="F4" s="4"/>
      <c r="G4" s="4"/>
      <c r="H4" s="45"/>
      <c r="I4" s="9">
        <v>-240504</v>
      </c>
    </row>
    <row r="5" spans="1:12" ht="15.75" x14ac:dyDescent="0.25">
      <c r="A5" s="5" t="s">
        <v>92</v>
      </c>
      <c r="B5" s="6" t="s">
        <v>93</v>
      </c>
      <c r="C5" s="6"/>
      <c r="D5" s="7"/>
      <c r="E5" s="37"/>
      <c r="F5" s="8">
        <v>2000000</v>
      </c>
      <c r="G5" s="8"/>
      <c r="H5" s="46"/>
      <c r="I5" s="9">
        <f>I4+F5+G5-H5</f>
        <v>1759496</v>
      </c>
    </row>
    <row r="6" spans="1:12" ht="15.75" x14ac:dyDescent="0.25">
      <c r="A6" s="5" t="s">
        <v>94</v>
      </c>
      <c r="B6" s="6" t="s">
        <v>19</v>
      </c>
      <c r="C6" s="6"/>
      <c r="D6" s="7"/>
      <c r="E6" s="37"/>
      <c r="F6" s="8">
        <v>500000</v>
      </c>
      <c r="G6" s="8"/>
      <c r="H6" s="46"/>
      <c r="I6" s="9">
        <f t="shared" ref="I6:I7" si="0">I5+F6+G6</f>
        <v>2259496</v>
      </c>
    </row>
    <row r="7" spans="1:12" ht="15.75" x14ac:dyDescent="0.25">
      <c r="A7" s="5" t="s">
        <v>95</v>
      </c>
      <c r="B7" s="6" t="s">
        <v>58</v>
      </c>
      <c r="C7" s="6"/>
      <c r="D7" s="7"/>
      <c r="E7" s="37"/>
      <c r="F7" s="8"/>
      <c r="G7" s="8">
        <v>250000</v>
      </c>
      <c r="H7" s="46"/>
      <c r="I7" s="9">
        <f t="shared" si="0"/>
        <v>2509496</v>
      </c>
    </row>
    <row r="8" spans="1:12" ht="15.75" x14ac:dyDescent="0.25">
      <c r="A8" s="5" t="s">
        <v>97</v>
      </c>
      <c r="B8" s="6" t="s">
        <v>96</v>
      </c>
      <c r="C8" s="6"/>
      <c r="D8" s="7"/>
      <c r="E8" s="37"/>
      <c r="F8" s="8"/>
      <c r="G8" s="8">
        <v>100000</v>
      </c>
      <c r="H8" s="46"/>
      <c r="I8" s="9"/>
    </row>
    <row r="9" spans="1:12" ht="15.75" x14ac:dyDescent="0.25">
      <c r="A9" s="5" t="s">
        <v>98</v>
      </c>
      <c r="B9" s="43" t="s">
        <v>58</v>
      </c>
      <c r="C9" s="6"/>
      <c r="D9" s="7"/>
      <c r="E9" s="37"/>
      <c r="F9" s="8"/>
      <c r="G9" s="8">
        <v>250000</v>
      </c>
      <c r="H9" s="46"/>
      <c r="I9" s="9">
        <f>I7+F9+G9</f>
        <v>2759496</v>
      </c>
    </row>
    <row r="10" spans="1:12" ht="15.75" x14ac:dyDescent="0.25">
      <c r="A10" s="5" t="s">
        <v>99</v>
      </c>
      <c r="B10" s="6" t="s">
        <v>58</v>
      </c>
      <c r="C10" s="6"/>
      <c r="D10" s="7"/>
      <c r="E10" s="37"/>
      <c r="F10" s="8">
        <v>0</v>
      </c>
      <c r="G10" s="8">
        <v>200000</v>
      </c>
      <c r="H10" s="46">
        <v>0</v>
      </c>
      <c r="I10" s="9">
        <f>I9+F10+G10-H10</f>
        <v>2959496</v>
      </c>
    </row>
    <row r="11" spans="1:12" ht="15.75" x14ac:dyDescent="0.25">
      <c r="A11" s="25" t="s">
        <v>101</v>
      </c>
      <c r="B11" s="40" t="s">
        <v>22</v>
      </c>
      <c r="C11" s="40" t="s">
        <v>31</v>
      </c>
      <c r="D11" s="40">
        <v>50</v>
      </c>
      <c r="E11" s="51">
        <v>18000</v>
      </c>
      <c r="F11" s="23"/>
      <c r="G11" s="23"/>
      <c r="H11" s="49">
        <f>D11*E11</f>
        <v>900000</v>
      </c>
      <c r="I11" s="9">
        <f>I10+F11+G11-H11</f>
        <v>2059496</v>
      </c>
    </row>
    <row r="12" spans="1:12" ht="15.75" x14ac:dyDescent="0.25">
      <c r="A12" s="10"/>
      <c r="B12" s="40" t="s">
        <v>23</v>
      </c>
      <c r="C12" s="40" t="s">
        <v>31</v>
      </c>
      <c r="D12" s="40">
        <v>4</v>
      </c>
      <c r="E12" s="51">
        <v>120000</v>
      </c>
      <c r="F12" s="23"/>
      <c r="G12" s="23"/>
      <c r="H12" s="49">
        <f t="shared" ref="H12:H18" si="1">D12*E12</f>
        <v>480000</v>
      </c>
      <c r="I12" s="9">
        <f t="shared" ref="I12:I51" si="2">I11+F12+G12-H12</f>
        <v>1579496</v>
      </c>
      <c r="J12" s="11"/>
    </row>
    <row r="13" spans="1:12" ht="15.75" x14ac:dyDescent="0.25">
      <c r="A13" s="10"/>
      <c r="B13" s="40" t="s">
        <v>26</v>
      </c>
      <c r="C13" s="40" t="s">
        <v>29</v>
      </c>
      <c r="D13" s="40">
        <v>50</v>
      </c>
      <c r="E13" s="51">
        <v>3500</v>
      </c>
      <c r="F13" s="23"/>
      <c r="G13" s="23"/>
      <c r="H13" s="49">
        <f t="shared" si="1"/>
        <v>175000</v>
      </c>
      <c r="I13" s="9">
        <f t="shared" si="2"/>
        <v>1404496</v>
      </c>
    </row>
    <row r="14" spans="1:12" ht="15.75" x14ac:dyDescent="0.25">
      <c r="A14" s="10"/>
      <c r="B14" s="40" t="s">
        <v>24</v>
      </c>
      <c r="C14" s="40" t="s">
        <v>25</v>
      </c>
      <c r="D14" s="40">
        <v>2</v>
      </c>
      <c r="E14" s="51">
        <v>35000</v>
      </c>
      <c r="F14" s="23"/>
      <c r="G14" s="23"/>
      <c r="H14" s="49">
        <f t="shared" si="1"/>
        <v>70000</v>
      </c>
      <c r="I14" s="9">
        <f t="shared" si="2"/>
        <v>1334496</v>
      </c>
    </row>
    <row r="15" spans="1:12" ht="15.75" x14ac:dyDescent="0.25">
      <c r="A15" s="10"/>
      <c r="B15" s="40" t="s">
        <v>21</v>
      </c>
      <c r="C15" s="40" t="s">
        <v>33</v>
      </c>
      <c r="D15" s="40">
        <v>1</v>
      </c>
      <c r="E15" s="51">
        <v>5000</v>
      </c>
      <c r="F15" s="23"/>
      <c r="G15" s="23"/>
      <c r="H15" s="49">
        <f t="shared" si="1"/>
        <v>5000</v>
      </c>
      <c r="I15" s="9">
        <f t="shared" si="2"/>
        <v>1329496</v>
      </c>
    </row>
    <row r="16" spans="1:12" ht="15.75" x14ac:dyDescent="0.25">
      <c r="A16" s="10"/>
      <c r="B16" s="40" t="s">
        <v>28</v>
      </c>
      <c r="C16" s="40"/>
      <c r="D16" s="40">
        <v>1</v>
      </c>
      <c r="E16" s="51">
        <v>15000</v>
      </c>
      <c r="F16" s="23"/>
      <c r="G16" s="23"/>
      <c r="H16" s="49">
        <f t="shared" si="1"/>
        <v>15000</v>
      </c>
      <c r="I16" s="9">
        <f t="shared" si="2"/>
        <v>1314496</v>
      </c>
      <c r="K16" s="12" t="s">
        <v>10</v>
      </c>
      <c r="L16" s="13">
        <f>SUM(H11:H18)</f>
        <v>1695000</v>
      </c>
    </row>
    <row r="17" spans="1:12" ht="15.75" x14ac:dyDescent="0.25">
      <c r="A17" s="10"/>
      <c r="B17" s="40" t="s">
        <v>16</v>
      </c>
      <c r="C17" s="40" t="s">
        <v>100</v>
      </c>
      <c r="D17" s="40">
        <v>1</v>
      </c>
      <c r="E17" s="51">
        <v>45000</v>
      </c>
      <c r="F17" s="23"/>
      <c r="G17" s="23"/>
      <c r="H17" s="49">
        <f t="shared" si="1"/>
        <v>45000</v>
      </c>
      <c r="I17" s="9">
        <f>I16+F17+G17-H17</f>
        <v>1269496</v>
      </c>
      <c r="K17" s="12" t="s">
        <v>11</v>
      </c>
      <c r="L17" s="13">
        <f>SUM(H20:H27)</f>
        <v>1120000</v>
      </c>
    </row>
    <row r="18" spans="1:12" ht="15.75" x14ac:dyDescent="0.25">
      <c r="A18" s="10"/>
      <c r="B18" s="40" t="s">
        <v>21</v>
      </c>
      <c r="C18" s="40" t="s">
        <v>33</v>
      </c>
      <c r="D18" s="40">
        <v>1</v>
      </c>
      <c r="E18" s="51">
        <v>5000</v>
      </c>
      <c r="F18" s="23"/>
      <c r="G18" s="23"/>
      <c r="H18" s="49">
        <f t="shared" si="1"/>
        <v>5000</v>
      </c>
      <c r="I18" s="9">
        <f t="shared" si="2"/>
        <v>1264496</v>
      </c>
      <c r="K18" s="12" t="s">
        <v>12</v>
      </c>
      <c r="L18" s="13">
        <f>SUM(H28:H36)</f>
        <v>1720000</v>
      </c>
    </row>
    <row r="19" spans="1:12" ht="15.75" x14ac:dyDescent="0.25">
      <c r="A19" s="10"/>
      <c r="B19" s="21"/>
      <c r="C19" s="21"/>
      <c r="D19" s="21"/>
      <c r="E19" s="22"/>
      <c r="F19" s="23"/>
      <c r="G19" s="23"/>
      <c r="H19" s="47"/>
      <c r="I19" s="9">
        <f>I18+F19+G19-H19</f>
        <v>1264496</v>
      </c>
      <c r="K19" s="12" t="s">
        <v>13</v>
      </c>
      <c r="L19" s="13">
        <f>SUM(H39:H44)</f>
        <v>750000</v>
      </c>
    </row>
    <row r="20" spans="1:12" ht="15.75" x14ac:dyDescent="0.25">
      <c r="A20" s="25" t="s">
        <v>102</v>
      </c>
      <c r="B20" s="40" t="s">
        <v>18</v>
      </c>
      <c r="C20" s="40" t="s">
        <v>31</v>
      </c>
      <c r="D20" s="40"/>
      <c r="E20" s="22">
        <v>18000</v>
      </c>
      <c r="F20" s="23"/>
      <c r="G20" s="23"/>
      <c r="H20" s="52">
        <f>E20*D20</f>
        <v>0</v>
      </c>
      <c r="I20" s="9">
        <f>I19+F20+G20-H20</f>
        <v>1264496</v>
      </c>
      <c r="K20" s="12" t="s">
        <v>14</v>
      </c>
      <c r="L20" s="13">
        <f>SUM(H46:H51)</f>
        <v>0</v>
      </c>
    </row>
    <row r="21" spans="1:12" ht="15.75" x14ac:dyDescent="0.25">
      <c r="A21" s="10"/>
      <c r="B21" s="40" t="s">
        <v>23</v>
      </c>
      <c r="C21" s="40" t="s">
        <v>31</v>
      </c>
      <c r="D21" s="40">
        <v>4</v>
      </c>
      <c r="E21" s="22">
        <v>120000</v>
      </c>
      <c r="F21" s="23"/>
      <c r="G21" s="23"/>
      <c r="H21" s="52">
        <f t="shared" ref="H21:H27" si="3">E21*D21</f>
        <v>480000</v>
      </c>
      <c r="I21" s="9">
        <f>I20+F21+G21-H21</f>
        <v>784496</v>
      </c>
      <c r="K21" s="14"/>
      <c r="L21" s="15" t="e">
        <f>SUM</f>
        <v>#NAME?</v>
      </c>
    </row>
    <row r="22" spans="1:12" ht="15.75" x14ac:dyDescent="0.25">
      <c r="A22" s="10"/>
      <c r="B22" s="40" t="s">
        <v>26</v>
      </c>
      <c r="C22" s="40" t="s">
        <v>34</v>
      </c>
      <c r="D22" s="40">
        <v>50</v>
      </c>
      <c r="E22" s="22">
        <v>3500</v>
      </c>
      <c r="F22" s="24"/>
      <c r="G22" s="24"/>
      <c r="H22" s="52">
        <f t="shared" si="3"/>
        <v>175000</v>
      </c>
      <c r="I22" s="9">
        <f t="shared" si="2"/>
        <v>609496</v>
      </c>
      <c r="K22" s="30" t="s">
        <v>37</v>
      </c>
      <c r="L22" s="29">
        <f>L16+L17+L18+L19+L20</f>
        <v>5285000</v>
      </c>
    </row>
    <row r="23" spans="1:12" ht="15.75" x14ac:dyDescent="0.25">
      <c r="A23" s="10"/>
      <c r="B23" s="40" t="s">
        <v>24</v>
      </c>
      <c r="C23" s="40" t="s">
        <v>25</v>
      </c>
      <c r="D23" s="40">
        <v>2</v>
      </c>
      <c r="E23" s="22">
        <v>35000</v>
      </c>
      <c r="F23" s="24"/>
      <c r="G23" s="24"/>
      <c r="H23" s="52">
        <f t="shared" si="3"/>
        <v>70000</v>
      </c>
      <c r="I23" s="9">
        <f t="shared" si="2"/>
        <v>539496</v>
      </c>
      <c r="K23" s="14"/>
      <c r="L23" s="15"/>
    </row>
    <row r="24" spans="1:12" ht="15.75" x14ac:dyDescent="0.25">
      <c r="B24" s="40" t="s">
        <v>27</v>
      </c>
      <c r="C24" s="40" t="s">
        <v>31</v>
      </c>
      <c r="D24" s="40">
        <v>1</v>
      </c>
      <c r="E24" s="27">
        <v>25000</v>
      </c>
      <c r="F24" s="24"/>
      <c r="G24" s="24"/>
      <c r="H24" s="52">
        <f t="shared" si="3"/>
        <v>25000</v>
      </c>
      <c r="I24" s="9">
        <f>I22+F24+G24-H24</f>
        <v>584496</v>
      </c>
      <c r="K24" s="14"/>
      <c r="L24" s="15"/>
    </row>
    <row r="25" spans="1:12" ht="15.75" x14ac:dyDescent="0.25">
      <c r="A25" s="10"/>
      <c r="B25" s="40" t="s">
        <v>30</v>
      </c>
      <c r="C25" s="40" t="s">
        <v>36</v>
      </c>
      <c r="D25" s="40">
        <v>1</v>
      </c>
      <c r="E25" s="27">
        <v>350000</v>
      </c>
      <c r="F25" s="24"/>
      <c r="G25" s="24"/>
      <c r="H25" s="52">
        <f t="shared" si="3"/>
        <v>350000</v>
      </c>
      <c r="I25" s="9">
        <f t="shared" si="2"/>
        <v>234496</v>
      </c>
      <c r="K25" s="14"/>
      <c r="L25" s="15"/>
    </row>
    <row r="26" spans="1:12" ht="15.75" x14ac:dyDescent="0.25">
      <c r="A26" s="10"/>
      <c r="B26" s="40" t="s">
        <v>20</v>
      </c>
      <c r="C26" s="40" t="s">
        <v>35</v>
      </c>
      <c r="D26" s="26">
        <v>1</v>
      </c>
      <c r="E26" s="27">
        <v>10000</v>
      </c>
      <c r="F26" s="24"/>
      <c r="G26" s="24"/>
      <c r="H26" s="52">
        <f t="shared" si="3"/>
        <v>10000</v>
      </c>
      <c r="I26" s="9">
        <f t="shared" si="2"/>
        <v>224496</v>
      </c>
      <c r="K26" s="14"/>
      <c r="L26" s="15"/>
    </row>
    <row r="27" spans="1:12" ht="15.75" x14ac:dyDescent="0.25">
      <c r="A27" s="10"/>
      <c r="B27" s="40" t="s">
        <v>63</v>
      </c>
      <c r="C27" s="40" t="s">
        <v>33</v>
      </c>
      <c r="D27" s="26">
        <v>1</v>
      </c>
      <c r="E27" s="27">
        <v>10000</v>
      </c>
      <c r="F27" s="24"/>
      <c r="G27" s="24"/>
      <c r="H27" s="52">
        <f t="shared" si="3"/>
        <v>10000</v>
      </c>
      <c r="I27" s="9">
        <f t="shared" si="2"/>
        <v>214496</v>
      </c>
      <c r="K27" s="14"/>
      <c r="L27" s="15"/>
    </row>
    <row r="28" spans="1:12" ht="15.75" x14ac:dyDescent="0.25">
      <c r="A28" s="25" t="s">
        <v>104</v>
      </c>
      <c r="B28" s="40" t="s">
        <v>18</v>
      </c>
      <c r="C28" s="26"/>
      <c r="D28" s="40">
        <v>50</v>
      </c>
      <c r="E28" s="27">
        <v>18000</v>
      </c>
      <c r="F28" s="24"/>
      <c r="G28" s="24"/>
      <c r="H28" s="52">
        <f t="shared" ref="H28:H32" si="4">D28*E28</f>
        <v>900000</v>
      </c>
      <c r="I28" s="9">
        <f t="shared" si="2"/>
        <v>-685504</v>
      </c>
      <c r="K28" s="14"/>
      <c r="L28" s="15"/>
    </row>
    <row r="29" spans="1:12" ht="15.75" x14ac:dyDescent="0.25">
      <c r="A29" s="10"/>
      <c r="B29" s="40" t="s">
        <v>23</v>
      </c>
      <c r="C29" s="26"/>
      <c r="D29" s="40">
        <v>4</v>
      </c>
      <c r="E29" s="27">
        <v>120000</v>
      </c>
      <c r="F29" s="24"/>
      <c r="G29" s="24"/>
      <c r="H29" s="52">
        <f t="shared" si="4"/>
        <v>480000</v>
      </c>
      <c r="I29" s="9">
        <f t="shared" si="2"/>
        <v>-1165504</v>
      </c>
      <c r="K29" s="14"/>
      <c r="L29" s="15"/>
    </row>
    <row r="30" spans="1:12" ht="15.75" x14ac:dyDescent="0.25">
      <c r="A30" s="10"/>
      <c r="B30" s="40" t="s">
        <v>26</v>
      </c>
      <c r="C30" s="26"/>
      <c r="D30" s="40">
        <v>50</v>
      </c>
      <c r="E30" s="27">
        <v>3500</v>
      </c>
      <c r="F30" s="24"/>
      <c r="G30" s="24"/>
      <c r="H30" s="52">
        <f t="shared" si="4"/>
        <v>175000</v>
      </c>
      <c r="I30" s="9">
        <f t="shared" si="2"/>
        <v>-1340504</v>
      </c>
      <c r="K30" s="14"/>
      <c r="L30" s="15"/>
    </row>
    <row r="31" spans="1:12" ht="15.75" x14ac:dyDescent="0.25">
      <c r="A31" s="10"/>
      <c r="B31" s="40" t="s">
        <v>24</v>
      </c>
      <c r="C31" s="26"/>
      <c r="D31" s="40">
        <v>2</v>
      </c>
      <c r="E31" s="27">
        <v>35000</v>
      </c>
      <c r="F31" s="24"/>
      <c r="G31" s="24"/>
      <c r="H31" s="52">
        <f t="shared" si="4"/>
        <v>70000</v>
      </c>
      <c r="I31" s="9">
        <f t="shared" si="2"/>
        <v>-1410504</v>
      </c>
      <c r="K31" s="14"/>
      <c r="L31" s="15"/>
    </row>
    <row r="32" spans="1:12" ht="15.75" x14ac:dyDescent="0.25">
      <c r="A32" s="10"/>
      <c r="B32" s="40" t="s">
        <v>27</v>
      </c>
      <c r="C32" s="21"/>
      <c r="D32" s="40">
        <v>1</v>
      </c>
      <c r="E32" s="22">
        <v>15000</v>
      </c>
      <c r="F32" s="24"/>
      <c r="G32" s="24"/>
      <c r="H32" s="52">
        <f t="shared" si="4"/>
        <v>15000</v>
      </c>
      <c r="I32" s="9">
        <f t="shared" si="2"/>
        <v>-1425504</v>
      </c>
      <c r="K32" s="14"/>
      <c r="L32" s="15"/>
    </row>
    <row r="33" spans="1:12" ht="15.75" x14ac:dyDescent="0.25">
      <c r="B33" s="40" t="s">
        <v>17</v>
      </c>
      <c r="C33" s="26"/>
      <c r="D33" s="40">
        <v>1</v>
      </c>
      <c r="E33" s="27">
        <v>25000</v>
      </c>
      <c r="F33" s="24"/>
      <c r="G33" s="24"/>
      <c r="H33" s="52">
        <f>D33*E33</f>
        <v>25000</v>
      </c>
      <c r="I33" s="9">
        <f t="shared" si="2"/>
        <v>-1450504</v>
      </c>
      <c r="K33" s="14"/>
      <c r="L33" s="15"/>
    </row>
    <row r="34" spans="1:12" ht="15.75" x14ac:dyDescent="0.25">
      <c r="A34" s="10"/>
      <c r="B34" s="40" t="s">
        <v>103</v>
      </c>
      <c r="C34" s="26"/>
      <c r="D34" s="40">
        <v>1</v>
      </c>
      <c r="E34" s="27">
        <v>45000</v>
      </c>
      <c r="F34" s="24"/>
      <c r="G34" s="24"/>
      <c r="H34" s="52">
        <f t="shared" ref="H34:H51" si="5">D34*E34</f>
        <v>45000</v>
      </c>
      <c r="I34" s="9">
        <f t="shared" si="2"/>
        <v>-1495504</v>
      </c>
      <c r="K34" s="14"/>
      <c r="L34" s="15"/>
    </row>
    <row r="35" spans="1:12" ht="15.75" x14ac:dyDescent="0.25">
      <c r="A35" s="10"/>
      <c r="B35" s="40" t="s">
        <v>83</v>
      </c>
      <c r="C35" s="26"/>
      <c r="D35" s="40">
        <v>1</v>
      </c>
      <c r="E35" s="27">
        <v>10000</v>
      </c>
      <c r="F35" s="24"/>
      <c r="G35" s="24"/>
      <c r="H35" s="52">
        <f t="shared" si="5"/>
        <v>10000</v>
      </c>
      <c r="I35" s="9">
        <f t="shared" si="2"/>
        <v>-1505504</v>
      </c>
      <c r="K35" s="14"/>
      <c r="L35" s="15"/>
    </row>
    <row r="36" spans="1:12" ht="15.75" x14ac:dyDescent="0.25">
      <c r="A36" s="10"/>
      <c r="B36" s="41"/>
      <c r="C36" s="26"/>
      <c r="D36" s="41"/>
      <c r="E36" s="27"/>
      <c r="F36" s="24"/>
      <c r="G36" s="24"/>
      <c r="H36" s="50">
        <f t="shared" si="5"/>
        <v>0</v>
      </c>
      <c r="I36" s="9">
        <f t="shared" si="2"/>
        <v>-1505504</v>
      </c>
      <c r="K36" s="14"/>
      <c r="L36" s="15"/>
    </row>
    <row r="37" spans="1:12" ht="15.75" x14ac:dyDescent="0.25">
      <c r="A37" s="10"/>
      <c r="B37" s="26"/>
      <c r="C37" s="26"/>
      <c r="D37" s="26"/>
      <c r="E37" s="27"/>
      <c r="F37" s="24"/>
      <c r="G37" s="24"/>
      <c r="H37" s="50">
        <f t="shared" si="5"/>
        <v>0</v>
      </c>
      <c r="I37" s="9">
        <f t="shared" si="2"/>
        <v>-1505504</v>
      </c>
      <c r="K37" s="14"/>
      <c r="L37" s="15"/>
    </row>
    <row r="38" spans="1:12" ht="15.75" x14ac:dyDescent="0.25">
      <c r="A38" s="10"/>
      <c r="B38" s="42"/>
      <c r="C38" s="26"/>
      <c r="D38" s="26"/>
      <c r="E38" s="27"/>
      <c r="F38" s="24"/>
      <c r="G38" s="24"/>
      <c r="H38" s="50">
        <f t="shared" si="5"/>
        <v>0</v>
      </c>
      <c r="I38" s="9">
        <f t="shared" si="2"/>
        <v>-1505504</v>
      </c>
      <c r="K38" s="14"/>
      <c r="L38" s="15"/>
    </row>
    <row r="39" spans="1:12" ht="15.75" x14ac:dyDescent="0.25">
      <c r="A39" s="25" t="s">
        <v>106</v>
      </c>
      <c r="B39" s="40" t="s">
        <v>18</v>
      </c>
      <c r="C39" s="26"/>
      <c r="D39" s="40"/>
      <c r="E39" s="27">
        <v>18000</v>
      </c>
      <c r="F39" s="24"/>
      <c r="G39" s="24"/>
      <c r="H39" s="50">
        <f t="shared" si="5"/>
        <v>0</v>
      </c>
      <c r="I39" s="9">
        <f t="shared" si="2"/>
        <v>-1505504</v>
      </c>
      <c r="K39" s="14"/>
      <c r="L39" s="15"/>
    </row>
    <row r="40" spans="1:12" ht="15.75" x14ac:dyDescent="0.25">
      <c r="A40" s="10"/>
      <c r="B40" s="40" t="s">
        <v>23</v>
      </c>
      <c r="C40" s="26"/>
      <c r="D40" s="40">
        <v>4</v>
      </c>
      <c r="E40" s="22">
        <v>120000</v>
      </c>
      <c r="F40" s="24"/>
      <c r="G40" s="24"/>
      <c r="H40" s="52">
        <f t="shared" si="5"/>
        <v>480000</v>
      </c>
      <c r="I40" s="9">
        <f t="shared" si="2"/>
        <v>-1985504</v>
      </c>
      <c r="K40" s="14"/>
      <c r="L40" s="15"/>
    </row>
    <row r="41" spans="1:12" ht="15.75" x14ac:dyDescent="0.25">
      <c r="A41" s="10"/>
      <c r="B41" s="40" t="s">
        <v>26</v>
      </c>
      <c r="C41" s="26"/>
      <c r="D41" s="40">
        <v>50</v>
      </c>
      <c r="E41" s="22">
        <v>3500</v>
      </c>
      <c r="F41" s="24"/>
      <c r="G41" s="24"/>
      <c r="H41" s="52">
        <f t="shared" si="5"/>
        <v>175000</v>
      </c>
      <c r="I41" s="9">
        <f t="shared" si="2"/>
        <v>-2160504</v>
      </c>
      <c r="K41" s="14"/>
      <c r="L41" s="15"/>
    </row>
    <row r="42" spans="1:12" ht="15.75" x14ac:dyDescent="0.25">
      <c r="B42" s="40" t="s">
        <v>24</v>
      </c>
      <c r="C42" s="26"/>
      <c r="D42" s="40">
        <v>2</v>
      </c>
      <c r="E42" s="27">
        <v>35000</v>
      </c>
      <c r="F42" s="24"/>
      <c r="G42" s="24"/>
      <c r="H42" s="52">
        <f t="shared" si="5"/>
        <v>70000</v>
      </c>
      <c r="I42" s="9">
        <f t="shared" si="2"/>
        <v>-2230504</v>
      </c>
      <c r="K42" s="14"/>
      <c r="L42" s="15"/>
    </row>
    <row r="43" spans="1:12" ht="15.75" x14ac:dyDescent="0.25">
      <c r="A43" s="10"/>
      <c r="B43" s="40" t="s">
        <v>27</v>
      </c>
      <c r="C43" s="26"/>
      <c r="D43" s="40">
        <v>1</v>
      </c>
      <c r="E43" s="27">
        <v>15000</v>
      </c>
      <c r="F43" s="24"/>
      <c r="G43" s="24"/>
      <c r="H43" s="52">
        <f t="shared" si="5"/>
        <v>15000</v>
      </c>
      <c r="I43" s="9">
        <f t="shared" si="2"/>
        <v>-2245504</v>
      </c>
      <c r="K43" s="14"/>
      <c r="L43" s="15"/>
    </row>
    <row r="44" spans="1:12" ht="15.75" x14ac:dyDescent="0.25">
      <c r="A44" s="10"/>
      <c r="B44" s="40" t="s">
        <v>105</v>
      </c>
      <c r="C44" s="26"/>
      <c r="D44" s="40">
        <v>1</v>
      </c>
      <c r="E44" s="27">
        <v>10000</v>
      </c>
      <c r="F44" s="24"/>
      <c r="G44" s="24"/>
      <c r="H44" s="52">
        <f t="shared" si="5"/>
        <v>10000</v>
      </c>
      <c r="I44" s="9">
        <f t="shared" si="2"/>
        <v>-2255504</v>
      </c>
      <c r="K44" s="14"/>
      <c r="L44" s="15"/>
    </row>
    <row r="45" spans="1:12" ht="15.75" x14ac:dyDescent="0.25">
      <c r="A45" s="10"/>
      <c r="B45" s="26"/>
      <c r="C45" s="26"/>
      <c r="D45" s="26"/>
      <c r="E45" s="27"/>
      <c r="F45" s="24"/>
      <c r="G45" s="24"/>
      <c r="H45" s="50">
        <f t="shared" si="5"/>
        <v>0</v>
      </c>
      <c r="I45" s="9">
        <f t="shared" si="2"/>
        <v>-2255504</v>
      </c>
      <c r="K45" s="14"/>
      <c r="L45" s="15"/>
    </row>
    <row r="46" spans="1:12" ht="15.75" x14ac:dyDescent="0.25">
      <c r="A46" s="10" t="s">
        <v>86</v>
      </c>
      <c r="B46" s="40"/>
      <c r="C46" s="26"/>
      <c r="D46" s="40"/>
      <c r="E46" s="51"/>
      <c r="F46" s="24"/>
      <c r="G46" s="24"/>
      <c r="H46" s="50">
        <f t="shared" si="5"/>
        <v>0</v>
      </c>
      <c r="I46" s="9">
        <f t="shared" si="2"/>
        <v>-2255504</v>
      </c>
      <c r="K46" s="14"/>
      <c r="L46" s="15"/>
    </row>
    <row r="47" spans="1:12" ht="15.75" x14ac:dyDescent="0.25">
      <c r="A47" s="10"/>
      <c r="B47" s="40"/>
      <c r="C47" s="26"/>
      <c r="D47" s="40"/>
      <c r="E47" s="51"/>
      <c r="F47" s="24"/>
      <c r="G47" s="24"/>
      <c r="H47" s="50">
        <f t="shared" si="5"/>
        <v>0</v>
      </c>
      <c r="I47" s="9">
        <f t="shared" si="2"/>
        <v>-2255504</v>
      </c>
      <c r="K47" s="14"/>
      <c r="L47" s="15"/>
    </row>
    <row r="48" spans="1:12" ht="15.75" x14ac:dyDescent="0.25">
      <c r="A48" s="10"/>
      <c r="B48" s="40"/>
      <c r="C48" s="26"/>
      <c r="D48" s="40"/>
      <c r="E48" s="51">
        <v>3500</v>
      </c>
      <c r="F48" s="24"/>
      <c r="G48" s="24"/>
      <c r="H48" s="50">
        <f t="shared" si="5"/>
        <v>0</v>
      </c>
      <c r="I48" s="9">
        <f t="shared" si="2"/>
        <v>-2255504</v>
      </c>
      <c r="K48" s="14"/>
      <c r="L48" s="15"/>
    </row>
    <row r="49" spans="1:12" ht="15.75" x14ac:dyDescent="0.25">
      <c r="A49" s="10"/>
      <c r="B49" s="40"/>
      <c r="C49" s="26"/>
      <c r="D49" s="40"/>
      <c r="E49" s="51">
        <v>35000</v>
      </c>
      <c r="F49" s="24"/>
      <c r="G49" s="24"/>
      <c r="H49" s="50">
        <f t="shared" si="5"/>
        <v>0</v>
      </c>
      <c r="I49" s="9">
        <f t="shared" si="2"/>
        <v>-2255504</v>
      </c>
      <c r="K49" s="14"/>
      <c r="L49" s="15"/>
    </row>
    <row r="50" spans="1:12" ht="15.75" x14ac:dyDescent="0.25">
      <c r="A50" s="10"/>
      <c r="B50" s="40"/>
      <c r="C50" s="26"/>
      <c r="D50" s="40"/>
      <c r="E50" s="51">
        <v>15000</v>
      </c>
      <c r="F50" s="24"/>
      <c r="G50" s="24"/>
      <c r="H50" s="50">
        <f t="shared" si="5"/>
        <v>0</v>
      </c>
      <c r="I50" s="9">
        <f t="shared" si="2"/>
        <v>-2255504</v>
      </c>
      <c r="K50" s="14"/>
      <c r="L50" s="15"/>
    </row>
    <row r="51" spans="1:12" ht="15.75" x14ac:dyDescent="0.25">
      <c r="A51" s="10"/>
      <c r="B51" s="40"/>
      <c r="C51" s="21"/>
      <c r="D51" s="40"/>
      <c r="E51" s="51">
        <v>25000</v>
      </c>
      <c r="F51" s="24"/>
      <c r="G51" s="24"/>
      <c r="H51" s="50">
        <f t="shared" si="5"/>
        <v>0</v>
      </c>
      <c r="I51" s="9">
        <f t="shared" si="2"/>
        <v>-2255504</v>
      </c>
      <c r="K51" s="14"/>
      <c r="L51" s="15"/>
    </row>
    <row r="52" spans="1:12" ht="15.75" x14ac:dyDescent="0.25">
      <c r="A52" s="16" t="s">
        <v>107</v>
      </c>
      <c r="B52" s="16"/>
      <c r="C52" s="16"/>
      <c r="D52" s="16"/>
      <c r="E52" s="17"/>
      <c r="F52" s="18">
        <f>SUM(F5:F22)</f>
        <v>2500000</v>
      </c>
      <c r="G52" s="18">
        <f>SUM(G5:G22)</f>
        <v>800000</v>
      </c>
      <c r="H52" s="63">
        <f>SUM(H5:H51)</f>
        <v>5285000</v>
      </c>
      <c r="I52" s="65">
        <f>I4+F53-H52</f>
        <v>-2225504</v>
      </c>
    </row>
    <row r="53" spans="1:12" ht="15.75" x14ac:dyDescent="0.25">
      <c r="A53" s="67" t="s">
        <v>108</v>
      </c>
      <c r="B53" s="68"/>
      <c r="C53" s="19"/>
      <c r="D53" s="19"/>
      <c r="E53" s="20"/>
      <c r="F53" s="69">
        <f>F52+G52</f>
        <v>3300000</v>
      </c>
      <c r="G53" s="70"/>
      <c r="H53" s="64"/>
      <c r="I53" s="66"/>
    </row>
  </sheetData>
  <mergeCells count="6">
    <mergeCell ref="A1:I1"/>
    <mergeCell ref="F2:G2"/>
    <mergeCell ref="H52:H53"/>
    <mergeCell ref="I52:I53"/>
    <mergeCell ref="A53:B53"/>
    <mergeCell ref="F53:G5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topLeftCell="A34" workbookViewId="0">
      <selection activeCell="K53" sqref="K52:K53"/>
    </sheetView>
  </sheetViews>
  <sheetFormatPr defaultRowHeight="15" x14ac:dyDescent="0.25"/>
  <cols>
    <col min="1" max="1" width="21.85546875" bestFit="1" customWidth="1"/>
    <col min="2" max="2" width="22.140625" bestFit="1" customWidth="1"/>
    <col min="5" max="5" width="10" bestFit="1" customWidth="1"/>
    <col min="6" max="7" width="13.7109375" bestFit="1" customWidth="1"/>
    <col min="8" max="9" width="14.7109375" customWidth="1"/>
    <col min="12" max="12" width="12" customWidth="1"/>
  </cols>
  <sheetData>
    <row r="1" spans="1:10" ht="18.75" x14ac:dyDescent="0.25">
      <c r="A1" s="59" t="s">
        <v>109</v>
      </c>
      <c r="B1" s="60"/>
      <c r="C1" s="60"/>
      <c r="D1" s="60"/>
      <c r="E1" s="60"/>
      <c r="F1" s="60"/>
      <c r="G1" s="60"/>
      <c r="H1" s="60"/>
      <c r="I1" s="61"/>
    </row>
    <row r="2" spans="1:10" ht="15.75" x14ac:dyDescent="0.25">
      <c r="A2" s="1" t="s">
        <v>0</v>
      </c>
      <c r="B2" s="2" t="s">
        <v>1</v>
      </c>
      <c r="C2" s="2"/>
      <c r="D2" s="2" t="s">
        <v>2</v>
      </c>
      <c r="E2" s="35" t="s">
        <v>3</v>
      </c>
      <c r="F2" s="62" t="s">
        <v>4</v>
      </c>
      <c r="G2" s="62"/>
      <c r="H2" s="44" t="s">
        <v>5</v>
      </c>
      <c r="I2" s="39" t="s">
        <v>6</v>
      </c>
    </row>
    <row r="3" spans="1:10" ht="15.75" x14ac:dyDescent="0.25">
      <c r="A3" s="1"/>
      <c r="B3" s="2"/>
      <c r="C3" s="2"/>
      <c r="D3" s="2"/>
      <c r="E3" s="35"/>
      <c r="F3" s="39" t="s">
        <v>7</v>
      </c>
      <c r="G3" s="39" t="s">
        <v>8</v>
      </c>
      <c r="H3" s="44"/>
      <c r="I3" s="39"/>
    </row>
    <row r="4" spans="1:10" ht="15.75" x14ac:dyDescent="0.25">
      <c r="A4" s="3" t="s">
        <v>110</v>
      </c>
      <c r="B4" s="3"/>
      <c r="C4" s="3"/>
      <c r="D4" s="3"/>
      <c r="E4" s="36"/>
      <c r="F4" s="4"/>
      <c r="G4" s="4"/>
      <c r="H4" s="45"/>
      <c r="I4" s="9">
        <v>-2225504</v>
      </c>
    </row>
    <row r="5" spans="1:10" ht="15.75" x14ac:dyDescent="0.25">
      <c r="A5" s="5" t="s">
        <v>111</v>
      </c>
      <c r="B5" s="6" t="s">
        <v>58</v>
      </c>
      <c r="C5" s="6"/>
      <c r="D5" s="7"/>
      <c r="E5" s="37"/>
      <c r="F5" s="8"/>
      <c r="G5" s="8">
        <v>250000</v>
      </c>
      <c r="H5" s="46"/>
      <c r="I5" s="9">
        <f>I4+F5+G5-H5</f>
        <v>-1975504</v>
      </c>
    </row>
    <row r="6" spans="1:10" ht="15.75" x14ac:dyDescent="0.25">
      <c r="A6" s="5" t="s">
        <v>112</v>
      </c>
      <c r="B6" s="6" t="s">
        <v>19</v>
      </c>
      <c r="C6" s="6"/>
      <c r="D6" s="7"/>
      <c r="E6" s="37"/>
      <c r="F6" s="8">
        <v>500000</v>
      </c>
      <c r="G6" s="8"/>
      <c r="H6" s="46"/>
      <c r="I6" s="9">
        <f>I5+F6+G6-H6</f>
        <v>-1475504</v>
      </c>
    </row>
    <row r="7" spans="1:10" ht="15.75" x14ac:dyDescent="0.25">
      <c r="A7" s="5" t="s">
        <v>113</v>
      </c>
      <c r="B7" s="6" t="s">
        <v>58</v>
      </c>
      <c r="C7" s="6"/>
      <c r="D7" s="7"/>
      <c r="E7" s="37"/>
      <c r="F7" s="8"/>
      <c r="G7" s="8">
        <v>200000</v>
      </c>
      <c r="H7" s="46"/>
      <c r="I7" s="9">
        <f>I6+F7+G7-H7</f>
        <v>-1275504</v>
      </c>
    </row>
    <row r="8" spans="1:10" ht="15.75" x14ac:dyDescent="0.25">
      <c r="A8" s="5" t="s">
        <v>114</v>
      </c>
      <c r="B8" s="6" t="s">
        <v>93</v>
      </c>
      <c r="C8" s="6"/>
      <c r="D8" s="7"/>
      <c r="E8" s="37"/>
      <c r="F8" s="8">
        <v>400000</v>
      </c>
      <c r="G8" s="8"/>
      <c r="H8" s="46"/>
      <c r="I8" s="9">
        <f t="shared" ref="I8:I9" si="0">I7+F8+G8-H8</f>
        <v>-875504</v>
      </c>
    </row>
    <row r="9" spans="1:10" ht="15.75" x14ac:dyDescent="0.25">
      <c r="A9" s="5" t="s">
        <v>115</v>
      </c>
      <c r="B9" s="53" t="s">
        <v>58</v>
      </c>
      <c r="C9" s="6"/>
      <c r="D9" s="7"/>
      <c r="E9" s="37"/>
      <c r="F9" s="8"/>
      <c r="G9" s="8">
        <v>200000</v>
      </c>
      <c r="H9" s="46"/>
      <c r="I9" s="9">
        <f t="shared" si="0"/>
        <v>-675504</v>
      </c>
    </row>
    <row r="10" spans="1:10" ht="15.75" x14ac:dyDescent="0.25">
      <c r="A10" s="5" t="s">
        <v>116</v>
      </c>
      <c r="B10" s="54" t="s">
        <v>117</v>
      </c>
      <c r="C10" s="6"/>
      <c r="D10" s="7"/>
      <c r="E10" s="37"/>
      <c r="F10" s="8">
        <v>0</v>
      </c>
      <c r="G10" s="8">
        <v>3258000</v>
      </c>
      <c r="H10" s="46">
        <v>0</v>
      </c>
      <c r="I10" s="9">
        <f>I9+F10+G10-H10</f>
        <v>2582496</v>
      </c>
    </row>
    <row r="11" spans="1:10" ht="15.75" x14ac:dyDescent="0.25">
      <c r="A11" s="5" t="s">
        <v>118</v>
      </c>
      <c r="B11" s="54" t="s">
        <v>58</v>
      </c>
      <c r="C11" s="6"/>
      <c r="D11" s="7"/>
      <c r="E11" s="37"/>
      <c r="F11" s="8"/>
      <c r="G11" s="8">
        <v>200000</v>
      </c>
      <c r="H11" s="46"/>
      <c r="I11" s="9">
        <f t="shared" ref="I11:I12" si="1">I10+F11+G11-H11</f>
        <v>2782496</v>
      </c>
    </row>
    <row r="12" spans="1:10" ht="15.75" x14ac:dyDescent="0.25">
      <c r="A12" s="5" t="s">
        <v>119</v>
      </c>
      <c r="B12" s="54" t="s">
        <v>120</v>
      </c>
      <c r="C12" s="6"/>
      <c r="D12" s="7"/>
      <c r="E12" s="37"/>
      <c r="F12" s="8"/>
      <c r="G12" s="8">
        <v>5000000</v>
      </c>
      <c r="H12" s="46"/>
      <c r="I12" s="9">
        <f t="shared" si="1"/>
        <v>7782496</v>
      </c>
    </row>
    <row r="13" spans="1:10" ht="15.75" x14ac:dyDescent="0.25">
      <c r="A13" s="25" t="s">
        <v>121</v>
      </c>
      <c r="B13" s="40" t="s">
        <v>22</v>
      </c>
      <c r="C13" s="40" t="s">
        <v>31</v>
      </c>
      <c r="D13" s="40">
        <v>25</v>
      </c>
      <c r="E13" s="51">
        <v>18000</v>
      </c>
      <c r="F13" s="23"/>
      <c r="G13" s="23"/>
      <c r="H13" s="49">
        <f>D13*E13</f>
        <v>450000</v>
      </c>
      <c r="I13" s="9">
        <f>I12+F13+G13-H13</f>
        <v>7332496</v>
      </c>
    </row>
    <row r="14" spans="1:10" ht="15.75" x14ac:dyDescent="0.25">
      <c r="A14" s="10"/>
      <c r="B14" s="40" t="s">
        <v>23</v>
      </c>
      <c r="C14" s="40" t="s">
        <v>31</v>
      </c>
      <c r="D14" s="40">
        <v>4</v>
      </c>
      <c r="E14" s="51">
        <v>120000</v>
      </c>
      <c r="F14" s="23"/>
      <c r="G14" s="23"/>
      <c r="H14" s="49">
        <f t="shared" ref="H14:H20" si="2">D14*E14</f>
        <v>480000</v>
      </c>
      <c r="I14" s="9">
        <f>I13+F14+G14-H14</f>
        <v>6852496</v>
      </c>
      <c r="J14" s="11"/>
    </row>
    <row r="15" spans="1:10" ht="15.75" x14ac:dyDescent="0.25">
      <c r="A15" s="10"/>
      <c r="B15" s="40" t="s">
        <v>26</v>
      </c>
      <c r="C15" s="40" t="s">
        <v>29</v>
      </c>
      <c r="D15" s="40">
        <v>50</v>
      </c>
      <c r="E15" s="51">
        <v>3500</v>
      </c>
      <c r="F15" s="23"/>
      <c r="G15" s="23"/>
      <c r="H15" s="49">
        <f t="shared" si="2"/>
        <v>175000</v>
      </c>
      <c r="I15" s="9">
        <f t="shared" ref="I15:I24" si="3">I14+F15+G15-H15</f>
        <v>6677496</v>
      </c>
    </row>
    <row r="16" spans="1:10" ht="15.75" x14ac:dyDescent="0.25">
      <c r="A16" s="10"/>
      <c r="B16" s="40" t="s">
        <v>24</v>
      </c>
      <c r="C16" s="40" t="s">
        <v>25</v>
      </c>
      <c r="D16" s="40">
        <v>2</v>
      </c>
      <c r="E16" s="51">
        <v>35000</v>
      </c>
      <c r="F16" s="23"/>
      <c r="G16" s="23"/>
      <c r="H16" s="49">
        <f t="shared" si="2"/>
        <v>70000</v>
      </c>
      <c r="I16" s="9">
        <f t="shared" si="3"/>
        <v>6607496</v>
      </c>
    </row>
    <row r="17" spans="1:12" ht="15.75" x14ac:dyDescent="0.25">
      <c r="A17" s="10"/>
      <c r="B17" s="40" t="s">
        <v>21</v>
      </c>
      <c r="C17" s="40" t="s">
        <v>33</v>
      </c>
      <c r="D17" s="40">
        <v>1</v>
      </c>
      <c r="E17" s="51">
        <v>5000</v>
      </c>
      <c r="F17" s="23"/>
      <c r="G17" s="23"/>
      <c r="H17" s="49">
        <f t="shared" si="2"/>
        <v>5000</v>
      </c>
      <c r="I17" s="9">
        <f t="shared" si="3"/>
        <v>6602496</v>
      </c>
    </row>
    <row r="18" spans="1:12" ht="15.75" x14ac:dyDescent="0.25">
      <c r="A18" s="10"/>
      <c r="B18" s="40" t="s">
        <v>28</v>
      </c>
      <c r="C18" s="40"/>
      <c r="D18" s="40"/>
      <c r="E18" s="51">
        <v>15000</v>
      </c>
      <c r="F18" s="23"/>
      <c r="G18" s="23"/>
      <c r="H18" s="49">
        <f t="shared" si="2"/>
        <v>0</v>
      </c>
      <c r="I18" s="9">
        <f t="shared" si="3"/>
        <v>6602496</v>
      </c>
      <c r="K18" s="12" t="s">
        <v>10</v>
      </c>
      <c r="L18" s="13">
        <f>SUM(H13:H20)</f>
        <v>1235000</v>
      </c>
    </row>
    <row r="19" spans="1:12" ht="15.75" x14ac:dyDescent="0.25">
      <c r="A19" s="10"/>
      <c r="B19" s="40" t="s">
        <v>16</v>
      </c>
      <c r="C19" s="40" t="s">
        <v>100</v>
      </c>
      <c r="D19" s="40">
        <v>1</v>
      </c>
      <c r="E19" s="51">
        <v>45000</v>
      </c>
      <c r="F19" s="23"/>
      <c r="G19" s="23"/>
      <c r="H19" s="49">
        <f t="shared" si="2"/>
        <v>45000</v>
      </c>
      <c r="I19" s="9">
        <f t="shared" si="3"/>
        <v>6557496</v>
      </c>
      <c r="K19" s="12" t="s">
        <v>11</v>
      </c>
      <c r="L19" s="13">
        <f>SUM(H22:H34)</f>
        <v>1224500</v>
      </c>
    </row>
    <row r="20" spans="1:12" ht="15.75" x14ac:dyDescent="0.25">
      <c r="A20" s="10"/>
      <c r="B20" s="40" t="s">
        <v>21</v>
      </c>
      <c r="C20" s="40" t="s">
        <v>33</v>
      </c>
      <c r="D20" s="40">
        <v>2</v>
      </c>
      <c r="E20" s="51">
        <v>5000</v>
      </c>
      <c r="F20" s="23"/>
      <c r="G20" s="23"/>
      <c r="H20" s="49">
        <f t="shared" si="2"/>
        <v>10000</v>
      </c>
      <c r="I20" s="9">
        <f t="shared" si="3"/>
        <v>6547496</v>
      </c>
      <c r="K20" s="12" t="s">
        <v>12</v>
      </c>
      <c r="L20" s="13">
        <f>SUM(H37:H44)</f>
        <v>1431000</v>
      </c>
    </row>
    <row r="21" spans="1:12" ht="15.75" x14ac:dyDescent="0.25">
      <c r="A21" s="10"/>
      <c r="B21" s="21"/>
      <c r="C21" s="21"/>
      <c r="D21" s="21"/>
      <c r="E21" s="22"/>
      <c r="F21" s="23"/>
      <c r="G21" s="23"/>
      <c r="H21" s="47"/>
      <c r="I21" s="9">
        <f t="shared" si="3"/>
        <v>6547496</v>
      </c>
      <c r="K21" s="12" t="s">
        <v>13</v>
      </c>
      <c r="L21" s="13">
        <f>SUM(H46:H52)</f>
        <v>1053500</v>
      </c>
    </row>
    <row r="22" spans="1:12" ht="15.75" x14ac:dyDescent="0.25">
      <c r="A22" s="25" t="s">
        <v>135</v>
      </c>
      <c r="B22" s="40" t="s">
        <v>122</v>
      </c>
      <c r="C22" s="40" t="s">
        <v>31</v>
      </c>
      <c r="D22" s="40">
        <v>10</v>
      </c>
      <c r="E22" s="22">
        <v>15000</v>
      </c>
      <c r="F22" s="23"/>
      <c r="G22" s="23"/>
      <c r="H22" s="52">
        <f>E22*D22</f>
        <v>150000</v>
      </c>
      <c r="I22" s="9">
        <f t="shared" si="3"/>
        <v>6397496</v>
      </c>
      <c r="K22" s="12" t="s">
        <v>14</v>
      </c>
      <c r="L22" s="13"/>
    </row>
    <row r="23" spans="1:12" ht="15.75" x14ac:dyDescent="0.25">
      <c r="A23" s="10"/>
      <c r="B23" s="40" t="s">
        <v>123</v>
      </c>
      <c r="C23" s="40" t="s">
        <v>31</v>
      </c>
      <c r="D23" s="40">
        <v>5</v>
      </c>
      <c r="E23" s="22">
        <v>120000</v>
      </c>
      <c r="F23" s="23"/>
      <c r="G23" s="23"/>
      <c r="H23" s="52">
        <f t="shared" ref="H23:H29" si="4">E23*D23</f>
        <v>600000</v>
      </c>
      <c r="I23" s="9">
        <f t="shared" si="3"/>
        <v>5797496</v>
      </c>
      <c r="K23" s="14"/>
      <c r="L23" s="15" t="e">
        <f>SUM</f>
        <v>#NAME?</v>
      </c>
    </row>
    <row r="24" spans="1:12" ht="15.75" x14ac:dyDescent="0.25">
      <c r="A24" s="10"/>
      <c r="B24" s="40" t="s">
        <v>124</v>
      </c>
      <c r="C24" s="40" t="s">
        <v>31</v>
      </c>
      <c r="D24" s="40">
        <v>1.5</v>
      </c>
      <c r="E24" s="22">
        <v>45000</v>
      </c>
      <c r="F24" s="24"/>
      <c r="G24" s="24"/>
      <c r="H24" s="52">
        <f t="shared" si="4"/>
        <v>67500</v>
      </c>
      <c r="I24" s="9">
        <f t="shared" si="3"/>
        <v>5729996</v>
      </c>
      <c r="K24" s="30" t="s">
        <v>37</v>
      </c>
      <c r="L24" s="29">
        <f>L18+L19+L20+L21+L22</f>
        <v>4944000</v>
      </c>
    </row>
    <row r="25" spans="1:12" ht="15.75" x14ac:dyDescent="0.25">
      <c r="A25" s="10"/>
      <c r="B25" s="40" t="s">
        <v>125</v>
      </c>
      <c r="C25" s="40"/>
      <c r="D25" s="40">
        <v>1</v>
      </c>
      <c r="E25" s="22">
        <v>55000</v>
      </c>
      <c r="F25" s="24"/>
      <c r="G25" s="24"/>
      <c r="H25" s="52">
        <f t="shared" si="4"/>
        <v>55000</v>
      </c>
      <c r="I25" s="9">
        <f>I24+F25+G25-H25</f>
        <v>5674996</v>
      </c>
      <c r="K25" s="14"/>
      <c r="L25" s="15"/>
    </row>
    <row r="26" spans="1:12" ht="15.75" x14ac:dyDescent="0.25">
      <c r="B26" s="40" t="s">
        <v>126</v>
      </c>
      <c r="C26" s="40" t="s">
        <v>127</v>
      </c>
      <c r="D26" s="40">
        <v>1</v>
      </c>
      <c r="E26" s="27">
        <v>60000</v>
      </c>
      <c r="F26" s="24"/>
      <c r="G26" s="24"/>
      <c r="H26" s="52">
        <f t="shared" si="4"/>
        <v>60000</v>
      </c>
      <c r="I26" s="9">
        <f t="shared" ref="I26:I27" si="5">I25+F26+G26-H26</f>
        <v>5614996</v>
      </c>
      <c r="K26" s="14"/>
      <c r="L26" s="15"/>
    </row>
    <row r="27" spans="1:12" ht="15.75" x14ac:dyDescent="0.25">
      <c r="A27" s="10"/>
      <c r="B27" s="40" t="s">
        <v>81</v>
      </c>
      <c r="C27" s="40" t="s">
        <v>35</v>
      </c>
      <c r="D27" s="40">
        <v>1</v>
      </c>
      <c r="E27" s="27">
        <v>40000</v>
      </c>
      <c r="F27" s="24"/>
      <c r="G27" s="24"/>
      <c r="H27" s="52">
        <f t="shared" si="4"/>
        <v>40000</v>
      </c>
      <c r="I27" s="9">
        <f t="shared" si="5"/>
        <v>5574996</v>
      </c>
      <c r="K27" s="14"/>
      <c r="L27" s="15"/>
    </row>
    <row r="28" spans="1:12" ht="15.75" x14ac:dyDescent="0.25">
      <c r="A28" s="10"/>
      <c r="B28" s="40" t="s">
        <v>63</v>
      </c>
      <c r="C28" s="40" t="s">
        <v>33</v>
      </c>
      <c r="D28" s="40">
        <v>1</v>
      </c>
      <c r="E28" s="27">
        <v>10000</v>
      </c>
      <c r="F28" s="24"/>
      <c r="G28" s="24"/>
      <c r="H28" s="52">
        <f t="shared" si="4"/>
        <v>10000</v>
      </c>
      <c r="I28" s="9">
        <f>I27+F28+G28-H28</f>
        <v>5564996</v>
      </c>
      <c r="K28" s="14"/>
      <c r="L28" s="15"/>
    </row>
    <row r="29" spans="1:12" ht="15.75" x14ac:dyDescent="0.25">
      <c r="A29" s="10"/>
      <c r="B29" s="40" t="s">
        <v>128</v>
      </c>
      <c r="C29" s="40" t="s">
        <v>33</v>
      </c>
      <c r="D29" s="40">
        <v>3</v>
      </c>
      <c r="E29" s="27">
        <v>5000</v>
      </c>
      <c r="F29" s="24"/>
      <c r="G29" s="24"/>
      <c r="H29" s="52">
        <f t="shared" si="4"/>
        <v>15000</v>
      </c>
      <c r="I29" s="9">
        <f>I28+F29+G29-H29</f>
        <v>5549996</v>
      </c>
      <c r="K29" s="14"/>
      <c r="L29" s="15"/>
    </row>
    <row r="30" spans="1:12" ht="15.75" x14ac:dyDescent="0.25">
      <c r="B30" s="40" t="s">
        <v>129</v>
      </c>
      <c r="C30" s="40" t="s">
        <v>31</v>
      </c>
      <c r="D30" s="40">
        <v>7</v>
      </c>
      <c r="E30" s="27">
        <v>13000</v>
      </c>
      <c r="F30" s="24"/>
      <c r="G30" s="24"/>
      <c r="H30" s="52">
        <f t="shared" ref="H30:H44" si="6">D30*E30</f>
        <v>91000</v>
      </c>
      <c r="I30" s="9">
        <f t="shared" ref="I30:I36" si="7">I29+F30+G30-H30</f>
        <v>5458996</v>
      </c>
      <c r="K30" s="14"/>
      <c r="L30" s="15"/>
    </row>
    <row r="31" spans="1:12" ht="15.75" x14ac:dyDescent="0.25">
      <c r="A31" s="10"/>
      <c r="B31" s="40" t="s">
        <v>130</v>
      </c>
      <c r="C31" s="40" t="s">
        <v>31</v>
      </c>
      <c r="D31" s="40">
        <v>3</v>
      </c>
      <c r="E31" s="27">
        <v>15000</v>
      </c>
      <c r="F31" s="24"/>
      <c r="G31" s="24"/>
      <c r="H31" s="52">
        <f t="shared" si="6"/>
        <v>45000</v>
      </c>
      <c r="I31" s="9">
        <f t="shared" si="7"/>
        <v>5413996</v>
      </c>
      <c r="K31" s="14"/>
      <c r="L31" s="15"/>
    </row>
    <row r="32" spans="1:12" ht="15.75" x14ac:dyDescent="0.25">
      <c r="A32" s="10"/>
      <c r="B32" s="40" t="s">
        <v>131</v>
      </c>
      <c r="C32" s="40" t="s">
        <v>132</v>
      </c>
      <c r="D32" s="40">
        <v>3</v>
      </c>
      <c r="E32" s="27">
        <v>8000</v>
      </c>
      <c r="F32" s="24"/>
      <c r="G32" s="24"/>
      <c r="H32" s="52">
        <f t="shared" si="6"/>
        <v>24000</v>
      </c>
      <c r="I32" s="9">
        <f t="shared" si="7"/>
        <v>5389996</v>
      </c>
      <c r="K32" s="14"/>
      <c r="L32" s="15"/>
    </row>
    <row r="33" spans="1:12" ht="15.75" x14ac:dyDescent="0.25">
      <c r="A33" s="10"/>
      <c r="B33" s="40" t="s">
        <v>133</v>
      </c>
      <c r="C33" s="40" t="s">
        <v>100</v>
      </c>
      <c r="D33" s="40">
        <v>1</v>
      </c>
      <c r="E33" s="27">
        <v>30000</v>
      </c>
      <c r="F33" s="24"/>
      <c r="G33" s="24"/>
      <c r="H33" s="52">
        <f t="shared" si="6"/>
        <v>30000</v>
      </c>
      <c r="I33" s="9">
        <f t="shared" si="7"/>
        <v>5359996</v>
      </c>
      <c r="K33" s="14"/>
      <c r="L33" s="15"/>
    </row>
    <row r="34" spans="1:12" ht="15.75" x14ac:dyDescent="0.25">
      <c r="A34" s="10"/>
      <c r="B34" s="40" t="s">
        <v>134</v>
      </c>
      <c r="C34" s="40" t="s">
        <v>136</v>
      </c>
      <c r="D34" s="40">
        <v>1</v>
      </c>
      <c r="E34" s="22">
        <v>37000</v>
      </c>
      <c r="F34" s="24"/>
      <c r="G34" s="24"/>
      <c r="H34" s="52">
        <f t="shared" si="6"/>
        <v>37000</v>
      </c>
      <c r="I34" s="9">
        <f t="shared" si="7"/>
        <v>5322996</v>
      </c>
      <c r="K34" s="14"/>
      <c r="L34" s="15"/>
    </row>
    <row r="35" spans="1:12" ht="15.75" x14ac:dyDescent="0.25">
      <c r="B35" s="40"/>
      <c r="C35" s="26"/>
      <c r="D35" s="40"/>
      <c r="E35" s="27"/>
      <c r="F35" s="24"/>
      <c r="G35" s="24"/>
      <c r="H35" s="52">
        <f t="shared" si="6"/>
        <v>0</v>
      </c>
      <c r="I35" s="9">
        <f t="shared" si="7"/>
        <v>5322996</v>
      </c>
      <c r="K35" s="14"/>
      <c r="L35" s="15"/>
    </row>
    <row r="36" spans="1:12" ht="15.75" x14ac:dyDescent="0.25">
      <c r="A36" s="25" t="s">
        <v>137</v>
      </c>
      <c r="B36" s="40"/>
      <c r="C36" s="26"/>
      <c r="D36" s="40"/>
      <c r="E36" s="27"/>
      <c r="F36" s="24"/>
      <c r="G36" s="24"/>
      <c r="H36" s="52">
        <f t="shared" si="6"/>
        <v>0</v>
      </c>
      <c r="I36" s="9">
        <f t="shared" si="7"/>
        <v>5322996</v>
      </c>
      <c r="K36" s="14"/>
      <c r="L36" s="15"/>
    </row>
    <row r="37" spans="1:12" ht="15.75" x14ac:dyDescent="0.25">
      <c r="A37" s="10"/>
      <c r="B37" s="40" t="s">
        <v>138</v>
      </c>
      <c r="C37" s="40" t="s">
        <v>31</v>
      </c>
      <c r="D37" s="40">
        <v>10</v>
      </c>
      <c r="E37" s="27">
        <v>15000</v>
      </c>
      <c r="F37" s="24"/>
      <c r="G37" s="24"/>
      <c r="H37" s="52">
        <f t="shared" si="6"/>
        <v>150000</v>
      </c>
      <c r="I37" s="9">
        <f>I36+F37+G37-H37</f>
        <v>5172996</v>
      </c>
      <c r="K37" s="14"/>
      <c r="L37" s="15"/>
    </row>
    <row r="38" spans="1:12" ht="15.75" x14ac:dyDescent="0.25">
      <c r="A38" s="10"/>
      <c r="B38" s="40" t="s">
        <v>139</v>
      </c>
      <c r="C38" s="40" t="s">
        <v>31</v>
      </c>
      <c r="D38" s="40">
        <v>5</v>
      </c>
      <c r="E38" s="27">
        <v>120000</v>
      </c>
      <c r="F38" s="24"/>
      <c r="G38" s="24"/>
      <c r="H38" s="52">
        <f t="shared" si="6"/>
        <v>600000</v>
      </c>
      <c r="I38" s="9">
        <f t="shared" ref="I38:I39" si="8">I37+F38+G38-H38</f>
        <v>4572996</v>
      </c>
      <c r="K38" s="14"/>
      <c r="L38" s="15"/>
    </row>
    <row r="39" spans="1:12" ht="15.75" x14ac:dyDescent="0.25">
      <c r="A39" s="10"/>
      <c r="B39" s="40" t="s">
        <v>140</v>
      </c>
      <c r="C39" s="40" t="s">
        <v>31</v>
      </c>
      <c r="D39" s="40">
        <v>1.5</v>
      </c>
      <c r="E39" s="27">
        <v>45000</v>
      </c>
      <c r="F39" s="24"/>
      <c r="G39" s="24"/>
      <c r="H39" s="52">
        <f t="shared" si="6"/>
        <v>67500</v>
      </c>
      <c r="I39" s="9">
        <f t="shared" si="8"/>
        <v>4505496</v>
      </c>
      <c r="K39" s="14"/>
      <c r="L39" s="15"/>
    </row>
    <row r="40" spans="1:12" ht="15.75" x14ac:dyDescent="0.25">
      <c r="A40" s="10"/>
      <c r="B40" s="40" t="s">
        <v>129</v>
      </c>
      <c r="C40" s="40" t="s">
        <v>31</v>
      </c>
      <c r="D40" s="40">
        <v>7</v>
      </c>
      <c r="E40" s="27">
        <v>13000</v>
      </c>
      <c r="F40" s="24"/>
      <c r="G40" s="24"/>
      <c r="H40" s="52">
        <f t="shared" si="6"/>
        <v>91000</v>
      </c>
      <c r="I40" s="9">
        <f>I39+F40+G40-H40</f>
        <v>4414496</v>
      </c>
      <c r="K40" s="14"/>
      <c r="L40" s="15"/>
    </row>
    <row r="41" spans="1:12" ht="15.75" x14ac:dyDescent="0.25">
      <c r="A41" s="25"/>
      <c r="B41" s="40" t="s">
        <v>141</v>
      </c>
      <c r="C41" s="40" t="s">
        <v>31</v>
      </c>
      <c r="D41" s="40">
        <v>4.5</v>
      </c>
      <c r="E41" s="27">
        <v>15000</v>
      </c>
      <c r="F41" s="24"/>
      <c r="G41" s="24"/>
      <c r="H41" s="52">
        <f t="shared" si="6"/>
        <v>67500</v>
      </c>
      <c r="I41" s="9">
        <f>I40+F41+G41-H41</f>
        <v>4346996</v>
      </c>
      <c r="K41" s="14"/>
      <c r="L41" s="15"/>
    </row>
    <row r="42" spans="1:12" ht="15.75" x14ac:dyDescent="0.25">
      <c r="A42" s="10"/>
      <c r="B42" s="40" t="s">
        <v>17</v>
      </c>
      <c r="C42" s="40" t="s">
        <v>33</v>
      </c>
      <c r="D42" s="40">
        <v>1</v>
      </c>
      <c r="E42" s="22">
        <v>40000</v>
      </c>
      <c r="F42" s="24"/>
      <c r="G42" s="24"/>
      <c r="H42" s="52">
        <f t="shared" si="6"/>
        <v>40000</v>
      </c>
      <c r="I42" s="9">
        <f t="shared" ref="I42:I45" si="9">I41+F42+G42-H42</f>
        <v>4306996</v>
      </c>
      <c r="K42" s="14"/>
      <c r="L42" s="15"/>
    </row>
    <row r="43" spans="1:12" ht="15.75" x14ac:dyDescent="0.25">
      <c r="A43" s="10"/>
      <c r="B43" s="40" t="s">
        <v>125</v>
      </c>
      <c r="C43" s="40"/>
      <c r="D43" s="40">
        <v>1</v>
      </c>
      <c r="E43" s="22">
        <v>55000</v>
      </c>
      <c r="F43" s="24"/>
      <c r="G43" s="24"/>
      <c r="H43" s="52">
        <f t="shared" si="6"/>
        <v>55000</v>
      </c>
      <c r="I43" s="9">
        <f t="shared" si="9"/>
        <v>4251996</v>
      </c>
      <c r="K43" s="14"/>
      <c r="L43" s="15"/>
    </row>
    <row r="44" spans="1:12" ht="15.75" x14ac:dyDescent="0.25">
      <c r="B44" s="40" t="s">
        <v>30</v>
      </c>
      <c r="C44" s="40" t="s">
        <v>36</v>
      </c>
      <c r="D44" s="40">
        <v>1</v>
      </c>
      <c r="E44" s="27">
        <v>360000</v>
      </c>
      <c r="F44" s="24"/>
      <c r="G44" s="24"/>
      <c r="H44" s="52">
        <f t="shared" si="6"/>
        <v>360000</v>
      </c>
      <c r="I44" s="9">
        <f t="shared" si="9"/>
        <v>3891996</v>
      </c>
      <c r="K44" s="14"/>
      <c r="L44" s="15"/>
    </row>
    <row r="45" spans="1:12" ht="15.75" x14ac:dyDescent="0.25">
      <c r="A45" s="10"/>
      <c r="B45" s="40"/>
      <c r="C45" s="26"/>
      <c r="D45" s="40"/>
      <c r="E45" s="27"/>
      <c r="F45" s="24"/>
      <c r="G45" s="24"/>
      <c r="H45" s="52">
        <f t="shared" ref="H45:H53" si="10">D45*E45</f>
        <v>0</v>
      </c>
      <c r="I45" s="9">
        <f t="shared" si="9"/>
        <v>3891996</v>
      </c>
      <c r="K45" s="14"/>
      <c r="L45" s="15"/>
    </row>
    <row r="46" spans="1:12" ht="15.75" x14ac:dyDescent="0.25">
      <c r="A46" s="10" t="s">
        <v>142</v>
      </c>
      <c r="B46" s="40" t="s">
        <v>138</v>
      </c>
      <c r="C46" s="40" t="s">
        <v>31</v>
      </c>
      <c r="D46" s="40">
        <v>10</v>
      </c>
      <c r="E46" s="40">
        <v>15000</v>
      </c>
      <c r="F46" s="24"/>
      <c r="G46" s="24"/>
      <c r="H46" s="52">
        <f t="shared" si="10"/>
        <v>150000</v>
      </c>
      <c r="I46" s="9">
        <f>I45+F46+G46-H46</f>
        <v>3741996</v>
      </c>
      <c r="K46" s="14"/>
      <c r="L46" s="15"/>
    </row>
    <row r="47" spans="1:12" ht="15.75" x14ac:dyDescent="0.25">
      <c r="A47" s="10"/>
      <c r="B47" s="40" t="s">
        <v>139</v>
      </c>
      <c r="C47" s="40" t="s">
        <v>31</v>
      </c>
      <c r="D47" s="40">
        <v>5</v>
      </c>
      <c r="E47" s="40">
        <v>120000</v>
      </c>
      <c r="F47" s="24"/>
      <c r="G47" s="24"/>
      <c r="H47" s="56">
        <f t="shared" si="10"/>
        <v>600000</v>
      </c>
      <c r="I47" s="9">
        <f t="shared" ref="I47:I48" si="11">I46+F47+G47-H47</f>
        <v>3141996</v>
      </c>
      <c r="K47" s="14"/>
      <c r="L47" s="15"/>
    </row>
    <row r="48" spans="1:12" ht="15.75" x14ac:dyDescent="0.25">
      <c r="B48" s="40" t="s">
        <v>140</v>
      </c>
      <c r="C48" s="40" t="s">
        <v>31</v>
      </c>
      <c r="D48" s="40">
        <v>1.5</v>
      </c>
      <c r="E48" s="40">
        <v>45000</v>
      </c>
      <c r="F48" s="24"/>
      <c r="G48" s="24"/>
      <c r="H48" s="56">
        <f t="shared" si="10"/>
        <v>67500</v>
      </c>
      <c r="I48" s="9">
        <f t="shared" si="11"/>
        <v>3074496</v>
      </c>
      <c r="K48" s="14"/>
      <c r="L48" s="15"/>
    </row>
    <row r="49" spans="1:12" ht="15.75" x14ac:dyDescent="0.25">
      <c r="A49" s="10"/>
      <c r="B49" s="40" t="s">
        <v>129</v>
      </c>
      <c r="C49" s="40" t="s">
        <v>31</v>
      </c>
      <c r="D49" s="40">
        <v>7</v>
      </c>
      <c r="E49" s="40">
        <v>13000</v>
      </c>
      <c r="F49" s="24"/>
      <c r="G49" s="24"/>
      <c r="H49" s="56">
        <f t="shared" si="10"/>
        <v>91000</v>
      </c>
      <c r="I49" s="9">
        <f>I48+F49+G49-H49</f>
        <v>2983496</v>
      </c>
      <c r="K49" s="14"/>
      <c r="L49" s="15"/>
    </row>
    <row r="50" spans="1:12" ht="15.75" x14ac:dyDescent="0.25">
      <c r="A50" s="10"/>
      <c r="B50" s="40" t="s">
        <v>141</v>
      </c>
      <c r="C50" s="40" t="s">
        <v>31</v>
      </c>
      <c r="D50" s="40">
        <v>3</v>
      </c>
      <c r="E50" s="40">
        <v>15000</v>
      </c>
      <c r="F50" s="24"/>
      <c r="G50" s="24"/>
      <c r="H50" s="56">
        <f t="shared" si="10"/>
        <v>45000</v>
      </c>
      <c r="I50" s="9">
        <f>I49+F50+G50-H50</f>
        <v>2938496</v>
      </c>
      <c r="K50" s="14"/>
      <c r="L50" s="15"/>
    </row>
    <row r="51" spans="1:12" ht="15.75" x14ac:dyDescent="0.25">
      <c r="A51" s="10"/>
      <c r="B51" s="40" t="s">
        <v>125</v>
      </c>
      <c r="C51" s="40"/>
      <c r="D51" s="40">
        <v>1</v>
      </c>
      <c r="E51" s="40">
        <v>55000</v>
      </c>
      <c r="F51" s="24"/>
      <c r="G51" s="24"/>
      <c r="H51" s="56">
        <f t="shared" si="10"/>
        <v>55000</v>
      </c>
      <c r="I51" s="9">
        <f t="shared" ref="I51:I53" si="12">I50+F51+G51-H51</f>
        <v>2883496</v>
      </c>
      <c r="K51" s="14"/>
      <c r="L51" s="15"/>
    </row>
    <row r="52" spans="1:12" ht="15.75" x14ac:dyDescent="0.25">
      <c r="A52" s="10"/>
      <c r="B52" s="40" t="s">
        <v>16</v>
      </c>
      <c r="C52" s="40" t="s">
        <v>100</v>
      </c>
      <c r="D52" s="40">
        <v>1</v>
      </c>
      <c r="E52" s="40">
        <v>45000</v>
      </c>
      <c r="F52" s="24"/>
      <c r="G52" s="24"/>
      <c r="H52" s="56">
        <f t="shared" si="10"/>
        <v>45000</v>
      </c>
      <c r="I52" s="9">
        <f t="shared" si="12"/>
        <v>2838496</v>
      </c>
      <c r="K52" s="14"/>
      <c r="L52" s="15"/>
    </row>
    <row r="53" spans="1:12" ht="15.75" x14ac:dyDescent="0.25">
      <c r="A53" s="10"/>
      <c r="B53" s="40"/>
      <c r="C53" s="21"/>
      <c r="D53" s="40"/>
      <c r="E53" s="51"/>
      <c r="F53" s="24"/>
      <c r="G53" s="24"/>
      <c r="H53" s="50">
        <f t="shared" si="10"/>
        <v>0</v>
      </c>
      <c r="I53" s="9">
        <f t="shared" si="12"/>
        <v>2838496</v>
      </c>
      <c r="K53" s="14"/>
      <c r="L53" s="15"/>
    </row>
    <row r="54" spans="1:12" ht="15.75" x14ac:dyDescent="0.25">
      <c r="A54" s="16" t="s">
        <v>143</v>
      </c>
      <c r="B54" s="16"/>
      <c r="C54" s="16"/>
      <c r="D54" s="16"/>
      <c r="E54" s="17"/>
      <c r="F54" s="18">
        <f>SUM(F5:F24)</f>
        <v>900000</v>
      </c>
      <c r="G54" s="18">
        <f>SUM(G5:G24)</f>
        <v>9108000</v>
      </c>
      <c r="H54" s="63">
        <f>SUM(H5:H53)</f>
        <v>4944000</v>
      </c>
      <c r="I54" s="65">
        <f>I4+F55-H54</f>
        <v>2838496</v>
      </c>
    </row>
    <row r="55" spans="1:12" ht="15.75" x14ac:dyDescent="0.25">
      <c r="A55" s="67" t="s">
        <v>144</v>
      </c>
      <c r="B55" s="68"/>
      <c r="C55" s="19"/>
      <c r="D55" s="19"/>
      <c r="E55" s="20"/>
      <c r="F55" s="69">
        <f>F54+G54</f>
        <v>10008000</v>
      </c>
      <c r="G55" s="70"/>
      <c r="H55" s="64"/>
      <c r="I55" s="66"/>
    </row>
    <row r="56" spans="1:12" x14ac:dyDescent="0.25">
      <c r="E56" s="28"/>
      <c r="H56" s="48"/>
    </row>
    <row r="57" spans="1:12" x14ac:dyDescent="0.25">
      <c r="E57" s="28"/>
      <c r="H57" s="48"/>
    </row>
    <row r="58" spans="1:12" x14ac:dyDescent="0.25">
      <c r="E58" s="28"/>
      <c r="H58" s="48"/>
    </row>
    <row r="59" spans="1:12" x14ac:dyDescent="0.25">
      <c r="E59" s="28"/>
      <c r="H59" s="48"/>
    </row>
  </sheetData>
  <mergeCells count="6">
    <mergeCell ref="A1:I1"/>
    <mergeCell ref="F2:G2"/>
    <mergeCell ref="H54:H55"/>
    <mergeCell ref="I54:I55"/>
    <mergeCell ref="A55:B55"/>
    <mergeCell ref="F55:G5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topLeftCell="A37" workbookViewId="0">
      <selection activeCell="B54" sqref="B54"/>
    </sheetView>
  </sheetViews>
  <sheetFormatPr defaultRowHeight="15" x14ac:dyDescent="0.25"/>
  <cols>
    <col min="1" max="1" width="21.85546875" bestFit="1" customWidth="1"/>
    <col min="2" max="2" width="41.140625" bestFit="1" customWidth="1"/>
    <col min="5" max="5" width="10" bestFit="1" customWidth="1"/>
    <col min="6" max="6" width="13.7109375" bestFit="1" customWidth="1"/>
    <col min="7" max="7" width="14.85546875" bestFit="1" customWidth="1"/>
    <col min="8" max="8" width="13.42578125" bestFit="1" customWidth="1"/>
    <col min="9" max="9" width="14.5703125" customWidth="1"/>
    <col min="12" max="12" width="12.28515625" bestFit="1" customWidth="1"/>
  </cols>
  <sheetData>
    <row r="1" spans="1:10" ht="18.75" x14ac:dyDescent="0.25">
      <c r="A1" s="59" t="s">
        <v>145</v>
      </c>
      <c r="B1" s="60"/>
      <c r="C1" s="60"/>
      <c r="D1" s="60"/>
      <c r="E1" s="60"/>
      <c r="F1" s="60"/>
      <c r="G1" s="60"/>
      <c r="H1" s="60"/>
      <c r="I1" s="61"/>
    </row>
    <row r="2" spans="1:10" ht="15.75" x14ac:dyDescent="0.25">
      <c r="A2" s="1" t="s">
        <v>0</v>
      </c>
      <c r="B2" s="2" t="s">
        <v>1</v>
      </c>
      <c r="C2" s="2"/>
      <c r="D2" s="2" t="s">
        <v>2</v>
      </c>
      <c r="E2" s="35" t="s">
        <v>3</v>
      </c>
      <c r="F2" s="62" t="s">
        <v>4</v>
      </c>
      <c r="G2" s="62"/>
      <c r="H2" s="44" t="s">
        <v>5</v>
      </c>
      <c r="I2" s="55" t="s">
        <v>6</v>
      </c>
    </row>
    <row r="3" spans="1:10" ht="15.75" x14ac:dyDescent="0.25">
      <c r="A3" s="1"/>
      <c r="B3" s="2"/>
      <c r="C3" s="2"/>
      <c r="D3" s="2"/>
      <c r="E3" s="35"/>
      <c r="F3" s="55" t="s">
        <v>7</v>
      </c>
      <c r="G3" s="55" t="s">
        <v>8</v>
      </c>
      <c r="H3" s="44"/>
      <c r="I3" s="55"/>
    </row>
    <row r="4" spans="1:10" ht="15.75" x14ac:dyDescent="0.25">
      <c r="A4" s="3" t="s">
        <v>146</v>
      </c>
      <c r="B4" s="3"/>
      <c r="C4" s="3"/>
      <c r="D4" s="3"/>
      <c r="E4" s="36"/>
      <c r="F4" s="4"/>
      <c r="G4" s="4"/>
      <c r="H4" s="45"/>
      <c r="I4" s="9">
        <v>2838496</v>
      </c>
    </row>
    <row r="5" spans="1:10" ht="15.75" x14ac:dyDescent="0.25">
      <c r="A5" s="5" t="s">
        <v>147</v>
      </c>
      <c r="B5" s="6" t="s">
        <v>58</v>
      </c>
      <c r="C5" s="6"/>
      <c r="D5" s="7"/>
      <c r="E5" s="37"/>
      <c r="F5" s="8"/>
      <c r="G5" s="8">
        <v>200000</v>
      </c>
      <c r="H5" s="46"/>
      <c r="I5" s="9">
        <f>I4+F5+G5-H5</f>
        <v>3038496</v>
      </c>
    </row>
    <row r="6" spans="1:10" ht="15.75" x14ac:dyDescent="0.25">
      <c r="A6" s="5" t="s">
        <v>148</v>
      </c>
      <c r="B6" s="6" t="s">
        <v>58</v>
      </c>
      <c r="C6" s="6"/>
      <c r="D6" s="7"/>
      <c r="E6" s="37"/>
      <c r="F6" s="8"/>
      <c r="G6" s="8">
        <v>200000</v>
      </c>
      <c r="H6" s="46"/>
      <c r="I6" s="9">
        <f t="shared" ref="I6:I56" si="0">I5+F6+G6-H6</f>
        <v>3238496</v>
      </c>
    </row>
    <row r="7" spans="1:10" ht="15.75" x14ac:dyDescent="0.25">
      <c r="A7" s="5" t="s">
        <v>149</v>
      </c>
      <c r="B7" s="6" t="s">
        <v>19</v>
      </c>
      <c r="C7" s="6"/>
      <c r="D7" s="7"/>
      <c r="E7" s="37"/>
      <c r="F7" s="8">
        <v>500000</v>
      </c>
      <c r="G7" s="8"/>
      <c r="H7" s="46"/>
      <c r="I7" s="9">
        <f t="shared" si="0"/>
        <v>3738496</v>
      </c>
    </row>
    <row r="8" spans="1:10" ht="15.75" x14ac:dyDescent="0.25">
      <c r="A8" s="5" t="s">
        <v>150</v>
      </c>
      <c r="B8" s="6" t="s">
        <v>151</v>
      </c>
      <c r="C8" s="6"/>
      <c r="D8" s="7"/>
      <c r="E8" s="37"/>
      <c r="F8" s="8"/>
      <c r="G8" s="8">
        <v>200000</v>
      </c>
      <c r="H8" s="46"/>
      <c r="I8" s="9">
        <f t="shared" si="0"/>
        <v>3938496</v>
      </c>
    </row>
    <row r="9" spans="1:10" ht="15.75" x14ac:dyDescent="0.25">
      <c r="A9" s="5" t="s">
        <v>153</v>
      </c>
      <c r="B9" s="53" t="s">
        <v>152</v>
      </c>
      <c r="C9" s="6"/>
      <c r="D9" s="7"/>
      <c r="E9" s="37"/>
      <c r="F9" s="8"/>
      <c r="G9" s="8">
        <v>200000</v>
      </c>
      <c r="H9" s="46"/>
      <c r="I9" s="9">
        <f t="shared" si="0"/>
        <v>4138496</v>
      </c>
    </row>
    <row r="10" spans="1:10" ht="15.75" x14ac:dyDescent="0.25">
      <c r="A10" s="5" t="s">
        <v>154</v>
      </c>
      <c r="B10" s="6" t="s">
        <v>155</v>
      </c>
      <c r="C10" s="6"/>
      <c r="D10" s="7"/>
      <c r="E10" s="37"/>
      <c r="F10" s="8">
        <v>0</v>
      </c>
      <c r="G10" s="8">
        <v>15000000</v>
      </c>
      <c r="H10" s="46">
        <v>0</v>
      </c>
      <c r="I10" s="9">
        <f t="shared" si="0"/>
        <v>19138496</v>
      </c>
    </row>
    <row r="11" spans="1:10" ht="15.75" x14ac:dyDescent="0.25">
      <c r="A11" s="5" t="s">
        <v>156</v>
      </c>
      <c r="B11" s="6" t="s">
        <v>151</v>
      </c>
      <c r="C11" s="6"/>
      <c r="D11" s="7"/>
      <c r="E11" s="37"/>
      <c r="F11" s="8"/>
      <c r="G11" s="8">
        <v>200000</v>
      </c>
      <c r="H11" s="46"/>
      <c r="I11" s="9">
        <f t="shared" si="0"/>
        <v>19338496</v>
      </c>
    </row>
    <row r="12" spans="1:10" ht="15.75" x14ac:dyDescent="0.25">
      <c r="A12" s="5" t="s">
        <v>158</v>
      </c>
      <c r="B12" s="6" t="s">
        <v>151</v>
      </c>
      <c r="C12" s="6"/>
      <c r="D12" s="7"/>
      <c r="E12" s="37"/>
      <c r="F12" s="8"/>
      <c r="G12" s="8">
        <v>200000</v>
      </c>
      <c r="H12" s="46"/>
      <c r="I12" s="9">
        <f t="shared" si="0"/>
        <v>19538496</v>
      </c>
    </row>
    <row r="13" spans="1:10" ht="15.75" x14ac:dyDescent="0.25">
      <c r="A13" s="5" t="s">
        <v>157</v>
      </c>
      <c r="B13" s="6" t="s">
        <v>93</v>
      </c>
      <c r="C13" s="6"/>
      <c r="D13" s="7"/>
      <c r="E13" s="37"/>
      <c r="F13" s="8">
        <v>1500000</v>
      </c>
      <c r="G13" s="8"/>
      <c r="H13" s="46"/>
      <c r="I13" s="9">
        <f t="shared" si="0"/>
        <v>21038496</v>
      </c>
    </row>
    <row r="14" spans="1:10" ht="15.75" x14ac:dyDescent="0.25">
      <c r="A14" s="25" t="s">
        <v>159</v>
      </c>
      <c r="B14" s="40" t="s">
        <v>160</v>
      </c>
      <c r="C14" s="40" t="s">
        <v>31</v>
      </c>
      <c r="D14" s="40">
        <v>10</v>
      </c>
      <c r="E14" s="51">
        <v>15000</v>
      </c>
      <c r="F14" s="23"/>
      <c r="G14" s="23"/>
      <c r="H14" s="49">
        <f>D14*E14</f>
        <v>150000</v>
      </c>
      <c r="I14" s="9">
        <f t="shared" si="0"/>
        <v>20888496</v>
      </c>
    </row>
    <row r="15" spans="1:10" ht="15.75" x14ac:dyDescent="0.25">
      <c r="A15" s="10"/>
      <c r="B15" s="40" t="s">
        <v>139</v>
      </c>
      <c r="C15" s="40" t="s">
        <v>31</v>
      </c>
      <c r="D15" s="40">
        <v>5</v>
      </c>
      <c r="E15" s="51">
        <v>120000</v>
      </c>
      <c r="F15" s="23"/>
      <c r="G15" s="23"/>
      <c r="H15" s="49">
        <f t="shared" ref="H15:H21" si="1">D15*E15</f>
        <v>600000</v>
      </c>
      <c r="I15" s="9">
        <f t="shared" si="0"/>
        <v>20288496</v>
      </c>
      <c r="J15" s="11"/>
    </row>
    <row r="16" spans="1:10" ht="15.75" x14ac:dyDescent="0.25">
      <c r="A16" s="10"/>
      <c r="B16" s="40" t="s">
        <v>124</v>
      </c>
      <c r="C16" s="40" t="s">
        <v>31</v>
      </c>
      <c r="D16" s="40">
        <v>1.5</v>
      </c>
      <c r="E16" s="51">
        <v>40000</v>
      </c>
      <c r="F16" s="23"/>
      <c r="G16" s="23"/>
      <c r="H16" s="49">
        <f t="shared" si="1"/>
        <v>60000</v>
      </c>
      <c r="I16" s="9">
        <f t="shared" si="0"/>
        <v>20228496</v>
      </c>
    </row>
    <row r="17" spans="1:12" ht="15.75" x14ac:dyDescent="0.25">
      <c r="A17" s="10"/>
      <c r="B17" s="40" t="s">
        <v>129</v>
      </c>
      <c r="C17" s="40" t="s">
        <v>136</v>
      </c>
      <c r="D17" s="40">
        <v>7</v>
      </c>
      <c r="E17" s="51">
        <v>12000</v>
      </c>
      <c r="F17" s="23"/>
      <c r="G17" s="23"/>
      <c r="H17" s="49">
        <f t="shared" si="1"/>
        <v>84000</v>
      </c>
      <c r="I17" s="9">
        <f t="shared" si="0"/>
        <v>20144496</v>
      </c>
    </row>
    <row r="18" spans="1:12" ht="15.75" x14ac:dyDescent="0.25">
      <c r="A18" s="10"/>
      <c r="B18" s="40" t="s">
        <v>130</v>
      </c>
      <c r="C18" s="40" t="s">
        <v>136</v>
      </c>
      <c r="D18" s="40">
        <v>5</v>
      </c>
      <c r="E18" s="51">
        <v>15000</v>
      </c>
      <c r="F18" s="23"/>
      <c r="G18" s="23"/>
      <c r="H18" s="49">
        <f t="shared" si="1"/>
        <v>75000</v>
      </c>
      <c r="I18" s="9">
        <f t="shared" si="0"/>
        <v>20069496</v>
      </c>
    </row>
    <row r="19" spans="1:12" ht="15.75" x14ac:dyDescent="0.25">
      <c r="A19" s="10"/>
      <c r="B19" s="40" t="s">
        <v>28</v>
      </c>
      <c r="C19" s="40" t="s">
        <v>162</v>
      </c>
      <c r="D19" s="40">
        <v>1</v>
      </c>
      <c r="E19" s="51">
        <v>55000</v>
      </c>
      <c r="F19" s="23"/>
      <c r="G19" s="23"/>
      <c r="H19" s="49">
        <f t="shared" si="1"/>
        <v>55000</v>
      </c>
      <c r="I19" s="9">
        <f t="shared" si="0"/>
        <v>20014496</v>
      </c>
      <c r="K19" s="12" t="s">
        <v>10</v>
      </c>
      <c r="L19" s="13">
        <f>SUM(H14:H21)</f>
        <v>1069000</v>
      </c>
    </row>
    <row r="20" spans="1:12" ht="15.75" x14ac:dyDescent="0.25">
      <c r="A20" s="10"/>
      <c r="B20" s="40" t="s">
        <v>20</v>
      </c>
      <c r="C20" s="40" t="s">
        <v>163</v>
      </c>
      <c r="D20" s="40">
        <v>1</v>
      </c>
      <c r="E20" s="51">
        <v>15000</v>
      </c>
      <c r="F20" s="23"/>
      <c r="G20" s="23"/>
      <c r="H20" s="49">
        <f t="shared" si="1"/>
        <v>15000</v>
      </c>
      <c r="I20" s="9">
        <f t="shared" si="0"/>
        <v>19999496</v>
      </c>
      <c r="K20" s="12" t="s">
        <v>11</v>
      </c>
      <c r="L20" s="13">
        <f>SUM(H23:H35)</f>
        <v>1091500</v>
      </c>
    </row>
    <row r="21" spans="1:12" ht="15.75" x14ac:dyDescent="0.25">
      <c r="A21" s="10"/>
      <c r="B21" s="40" t="s">
        <v>161</v>
      </c>
      <c r="C21" s="40" t="s">
        <v>79</v>
      </c>
      <c r="D21" s="40">
        <v>1</v>
      </c>
      <c r="E21" s="51">
        <v>30000</v>
      </c>
      <c r="F21" s="23"/>
      <c r="G21" s="23"/>
      <c r="H21" s="49">
        <f t="shared" si="1"/>
        <v>30000</v>
      </c>
      <c r="I21" s="9">
        <f t="shared" si="0"/>
        <v>19969496</v>
      </c>
      <c r="K21" s="12" t="s">
        <v>12</v>
      </c>
      <c r="L21" s="13">
        <f>SUM(H38:H46)</f>
        <v>1111500</v>
      </c>
    </row>
    <row r="22" spans="1:12" ht="15.75" x14ac:dyDescent="0.25">
      <c r="A22" s="10"/>
      <c r="B22" s="21"/>
      <c r="C22" s="21"/>
      <c r="D22" s="21"/>
      <c r="E22" s="22"/>
      <c r="F22" s="23"/>
      <c r="G22" s="23"/>
      <c r="H22" s="47"/>
      <c r="I22" s="9">
        <f t="shared" si="0"/>
        <v>19969496</v>
      </c>
      <c r="K22" s="12" t="s">
        <v>13</v>
      </c>
      <c r="L22" s="13">
        <f>SUM(H47:H56)</f>
        <v>1496500</v>
      </c>
    </row>
    <row r="23" spans="1:12" ht="15.75" x14ac:dyDescent="0.25">
      <c r="A23" s="25" t="s">
        <v>164</v>
      </c>
      <c r="B23" s="40" t="s">
        <v>122</v>
      </c>
      <c r="C23" s="40" t="s">
        <v>31</v>
      </c>
      <c r="D23" s="40">
        <v>10</v>
      </c>
      <c r="E23" s="22">
        <v>15000</v>
      </c>
      <c r="F23" s="23"/>
      <c r="G23" s="23"/>
      <c r="H23" s="52">
        <f>E23*D23</f>
        <v>150000</v>
      </c>
      <c r="I23" s="9">
        <f t="shared" si="0"/>
        <v>19819496</v>
      </c>
      <c r="K23" s="12" t="s">
        <v>14</v>
      </c>
      <c r="L23" s="13"/>
    </row>
    <row r="24" spans="1:12" ht="15.75" x14ac:dyDescent="0.25">
      <c r="A24" s="10"/>
      <c r="B24" s="40" t="s">
        <v>123</v>
      </c>
      <c r="C24" s="40" t="s">
        <v>31</v>
      </c>
      <c r="D24" s="40">
        <v>5</v>
      </c>
      <c r="E24" s="22">
        <v>120000</v>
      </c>
      <c r="F24" s="23"/>
      <c r="G24" s="23"/>
      <c r="H24" s="52">
        <f t="shared" ref="H24:H30" si="2">E24*D24</f>
        <v>600000</v>
      </c>
      <c r="I24" s="9">
        <f>I23+F24+G24-H24</f>
        <v>19219496</v>
      </c>
      <c r="K24" s="14"/>
      <c r="L24" s="15" t="e">
        <f>SUM</f>
        <v>#NAME?</v>
      </c>
    </row>
    <row r="25" spans="1:12" ht="15.75" x14ac:dyDescent="0.25">
      <c r="A25" s="10"/>
      <c r="B25" s="40" t="s">
        <v>124</v>
      </c>
      <c r="C25" s="40" t="s">
        <v>31</v>
      </c>
      <c r="D25" s="40">
        <v>1.5</v>
      </c>
      <c r="E25" s="22">
        <v>45000</v>
      </c>
      <c r="F25" s="24"/>
      <c r="G25" s="24"/>
      <c r="H25" s="52">
        <f t="shared" si="2"/>
        <v>67500</v>
      </c>
      <c r="I25" s="9">
        <f t="shared" si="0"/>
        <v>19151996</v>
      </c>
      <c r="K25" s="30" t="s">
        <v>37</v>
      </c>
      <c r="L25" s="29">
        <f>L19+L20+L21+L22+L23</f>
        <v>4768500</v>
      </c>
    </row>
    <row r="26" spans="1:12" ht="15.75" x14ac:dyDescent="0.25">
      <c r="A26" s="10"/>
      <c r="B26" s="40" t="s">
        <v>125</v>
      </c>
      <c r="C26" s="40" t="s">
        <v>162</v>
      </c>
      <c r="D26" s="40">
        <v>1</v>
      </c>
      <c r="E26" s="22">
        <v>55000</v>
      </c>
      <c r="F26" s="24"/>
      <c r="G26" s="24"/>
      <c r="H26" s="52">
        <f t="shared" si="2"/>
        <v>55000</v>
      </c>
      <c r="I26" s="9">
        <f t="shared" si="0"/>
        <v>19096996</v>
      </c>
      <c r="K26" s="14"/>
      <c r="L26" s="15"/>
    </row>
    <row r="27" spans="1:12" ht="15.75" x14ac:dyDescent="0.25">
      <c r="B27" s="40" t="s">
        <v>126</v>
      </c>
      <c r="C27" s="40" t="s">
        <v>127</v>
      </c>
      <c r="D27" s="40">
        <v>1</v>
      </c>
      <c r="E27" s="27">
        <v>60000</v>
      </c>
      <c r="F27" s="24"/>
      <c r="G27" s="24"/>
      <c r="H27" s="52">
        <f t="shared" si="2"/>
        <v>60000</v>
      </c>
      <c r="I27" s="9">
        <f t="shared" si="0"/>
        <v>19036996</v>
      </c>
      <c r="K27" s="14"/>
      <c r="L27" s="15"/>
    </row>
    <row r="28" spans="1:12" ht="15.75" x14ac:dyDescent="0.25">
      <c r="A28" s="10"/>
      <c r="B28" s="40" t="s">
        <v>129</v>
      </c>
      <c r="C28" s="40" t="s">
        <v>31</v>
      </c>
      <c r="D28" s="40">
        <v>7</v>
      </c>
      <c r="E28" s="27">
        <v>12000</v>
      </c>
      <c r="F28" s="24"/>
      <c r="G28" s="24"/>
      <c r="H28" s="52">
        <f t="shared" si="2"/>
        <v>84000</v>
      </c>
      <c r="I28" s="9">
        <f t="shared" si="0"/>
        <v>18952996</v>
      </c>
      <c r="K28" s="14"/>
      <c r="L28" s="15"/>
    </row>
    <row r="29" spans="1:12" ht="15.75" x14ac:dyDescent="0.25">
      <c r="A29" s="10"/>
      <c r="B29" s="40" t="s">
        <v>130</v>
      </c>
      <c r="C29" s="40" t="s">
        <v>31</v>
      </c>
      <c r="D29" s="40">
        <v>5</v>
      </c>
      <c r="E29" s="27">
        <v>15000</v>
      </c>
      <c r="F29" s="24"/>
      <c r="G29" s="24"/>
      <c r="H29" s="52">
        <f t="shared" si="2"/>
        <v>75000</v>
      </c>
      <c r="I29" s="9">
        <f t="shared" si="0"/>
        <v>18877996</v>
      </c>
      <c r="K29" s="14"/>
      <c r="L29" s="15"/>
    </row>
    <row r="30" spans="1:12" ht="15.75" x14ac:dyDescent="0.25">
      <c r="A30" s="10"/>
      <c r="B30" s="40"/>
      <c r="C30" s="40"/>
      <c r="D30" s="40"/>
      <c r="E30" s="27"/>
      <c r="F30" s="24"/>
      <c r="G30" s="24"/>
      <c r="H30" s="52">
        <f t="shared" si="2"/>
        <v>0</v>
      </c>
      <c r="I30" s="9">
        <f t="shared" si="0"/>
        <v>18877996</v>
      </c>
      <c r="K30" s="14"/>
      <c r="L30" s="15"/>
    </row>
    <row r="31" spans="1:12" ht="15.75" x14ac:dyDescent="0.25">
      <c r="B31" s="40"/>
      <c r="C31" s="40"/>
      <c r="D31" s="40"/>
      <c r="E31" s="27"/>
      <c r="F31" s="24"/>
      <c r="G31" s="24"/>
      <c r="H31" s="52">
        <f t="shared" ref="H31:H56" si="3">D31*E31</f>
        <v>0</v>
      </c>
      <c r="I31" s="9">
        <f t="shared" si="0"/>
        <v>18877996</v>
      </c>
      <c r="K31" s="14"/>
      <c r="L31" s="15"/>
    </row>
    <row r="32" spans="1:12" ht="15.75" x14ac:dyDescent="0.25">
      <c r="A32" s="10"/>
      <c r="B32" s="40"/>
      <c r="C32" s="40"/>
      <c r="D32" s="40"/>
      <c r="E32" s="27"/>
      <c r="F32" s="24"/>
      <c r="G32" s="24"/>
      <c r="H32" s="52">
        <f t="shared" si="3"/>
        <v>0</v>
      </c>
      <c r="I32" s="9">
        <f t="shared" si="0"/>
        <v>18877996</v>
      </c>
      <c r="K32" s="14"/>
      <c r="L32" s="15"/>
    </row>
    <row r="33" spans="1:12" ht="15.75" x14ac:dyDescent="0.25">
      <c r="A33" s="10"/>
      <c r="B33" s="40"/>
      <c r="C33" s="40"/>
      <c r="D33" s="40"/>
      <c r="E33" s="27"/>
      <c r="F33" s="24"/>
      <c r="G33" s="24"/>
      <c r="H33" s="52">
        <f t="shared" si="3"/>
        <v>0</v>
      </c>
      <c r="I33" s="9">
        <f t="shared" si="0"/>
        <v>18877996</v>
      </c>
      <c r="K33" s="14"/>
      <c r="L33" s="15"/>
    </row>
    <row r="34" spans="1:12" ht="15.75" x14ac:dyDescent="0.25">
      <c r="A34" s="10"/>
      <c r="B34" s="40"/>
      <c r="C34" s="40"/>
      <c r="D34" s="40"/>
      <c r="E34" s="27"/>
      <c r="F34" s="24"/>
      <c r="G34" s="24"/>
      <c r="H34" s="52">
        <f t="shared" si="3"/>
        <v>0</v>
      </c>
      <c r="I34" s="9">
        <f t="shared" si="0"/>
        <v>18877996</v>
      </c>
      <c r="K34" s="14"/>
      <c r="L34" s="15"/>
    </row>
    <row r="35" spans="1:12" ht="15.75" x14ac:dyDescent="0.25">
      <c r="A35" s="10"/>
      <c r="B35" s="40"/>
      <c r="C35" s="40"/>
      <c r="D35" s="40"/>
      <c r="E35" s="22"/>
      <c r="F35" s="24"/>
      <c r="G35" s="24"/>
      <c r="H35" s="52">
        <f t="shared" si="3"/>
        <v>0</v>
      </c>
      <c r="I35" s="9">
        <f t="shared" si="0"/>
        <v>18877996</v>
      </c>
      <c r="K35" s="14"/>
      <c r="L35" s="15"/>
    </row>
    <row r="36" spans="1:12" ht="15.75" x14ac:dyDescent="0.25">
      <c r="B36" s="40"/>
      <c r="C36" s="26"/>
      <c r="D36" s="40"/>
      <c r="E36" s="27"/>
      <c r="F36" s="24"/>
      <c r="G36" s="24"/>
      <c r="H36" s="52">
        <f t="shared" si="3"/>
        <v>0</v>
      </c>
      <c r="I36" s="9">
        <f t="shared" si="0"/>
        <v>18877996</v>
      </c>
      <c r="K36" s="14"/>
      <c r="L36" s="15"/>
    </row>
    <row r="37" spans="1:12" ht="15.75" x14ac:dyDescent="0.25">
      <c r="A37" s="25" t="s">
        <v>167</v>
      </c>
      <c r="B37" s="40"/>
      <c r="C37" s="26"/>
      <c r="D37" s="40"/>
      <c r="E37" s="27"/>
      <c r="F37" s="24"/>
      <c r="G37" s="24"/>
      <c r="H37" s="52">
        <f t="shared" si="3"/>
        <v>0</v>
      </c>
      <c r="I37" s="9">
        <f t="shared" si="0"/>
        <v>18877996</v>
      </c>
      <c r="K37" s="14"/>
      <c r="L37" s="15"/>
    </row>
    <row r="38" spans="1:12" ht="15.75" x14ac:dyDescent="0.25">
      <c r="A38" s="10"/>
      <c r="B38" s="40" t="s">
        <v>122</v>
      </c>
      <c r="C38" s="40" t="s">
        <v>31</v>
      </c>
      <c r="D38" s="40">
        <v>10</v>
      </c>
      <c r="E38" s="27">
        <v>15000</v>
      </c>
      <c r="F38" s="24"/>
      <c r="G38" s="24"/>
      <c r="H38" s="52">
        <f t="shared" si="3"/>
        <v>150000</v>
      </c>
      <c r="I38" s="9">
        <f t="shared" si="0"/>
        <v>18727996</v>
      </c>
      <c r="K38" s="14"/>
      <c r="L38" s="15"/>
    </row>
    <row r="39" spans="1:12" ht="15.75" x14ac:dyDescent="0.25">
      <c r="A39" s="10"/>
      <c r="B39" s="40" t="s">
        <v>123</v>
      </c>
      <c r="C39" s="40" t="s">
        <v>31</v>
      </c>
      <c r="D39" s="40">
        <v>5</v>
      </c>
      <c r="E39" s="27">
        <v>120000</v>
      </c>
      <c r="F39" s="24"/>
      <c r="G39" s="24"/>
      <c r="H39" s="52">
        <f t="shared" si="3"/>
        <v>600000</v>
      </c>
      <c r="I39" s="9">
        <f t="shared" si="0"/>
        <v>18127996</v>
      </c>
      <c r="K39" s="14"/>
      <c r="L39" s="15"/>
    </row>
    <row r="40" spans="1:12" ht="15.75" x14ac:dyDescent="0.25">
      <c r="A40" s="10"/>
      <c r="B40" s="40" t="s">
        <v>124</v>
      </c>
      <c r="C40" s="40" t="s">
        <v>31</v>
      </c>
      <c r="D40" s="40">
        <v>1.5</v>
      </c>
      <c r="E40" s="27">
        <v>45000</v>
      </c>
      <c r="F40" s="24"/>
      <c r="G40" s="24"/>
      <c r="H40" s="52">
        <f t="shared" si="3"/>
        <v>67500</v>
      </c>
      <c r="I40" s="9">
        <f t="shared" si="0"/>
        <v>18060496</v>
      </c>
      <c r="K40" s="14"/>
      <c r="L40" s="15"/>
    </row>
    <row r="41" spans="1:12" ht="15.75" x14ac:dyDescent="0.25">
      <c r="A41" s="10"/>
      <c r="B41" s="40" t="s">
        <v>125</v>
      </c>
      <c r="C41" s="40" t="s">
        <v>162</v>
      </c>
      <c r="D41" s="40">
        <v>1</v>
      </c>
      <c r="E41" s="27">
        <v>55000</v>
      </c>
      <c r="F41" s="24"/>
      <c r="G41" s="24"/>
      <c r="H41" s="52">
        <f t="shared" si="3"/>
        <v>55000</v>
      </c>
      <c r="I41" s="9">
        <f t="shared" si="0"/>
        <v>18005496</v>
      </c>
      <c r="K41" s="14"/>
      <c r="L41" s="15"/>
    </row>
    <row r="42" spans="1:12" ht="15.75" x14ac:dyDescent="0.25">
      <c r="A42" s="25"/>
      <c r="B42" s="40" t="s">
        <v>165</v>
      </c>
      <c r="C42" s="40" t="s">
        <v>31</v>
      </c>
      <c r="D42" s="40">
        <v>1</v>
      </c>
      <c r="E42" s="27">
        <v>40000</v>
      </c>
      <c r="F42" s="24"/>
      <c r="G42" s="24"/>
      <c r="H42" s="52">
        <f t="shared" si="3"/>
        <v>40000</v>
      </c>
      <c r="I42" s="9">
        <f t="shared" si="0"/>
        <v>17965496</v>
      </c>
      <c r="K42" s="14"/>
      <c r="L42" s="15"/>
    </row>
    <row r="43" spans="1:12" ht="15.75" x14ac:dyDescent="0.25">
      <c r="A43" s="10"/>
      <c r="B43" s="40" t="s">
        <v>129</v>
      </c>
      <c r="C43" s="40" t="s">
        <v>31</v>
      </c>
      <c r="D43" s="40">
        <v>7</v>
      </c>
      <c r="E43" s="22">
        <v>12000</v>
      </c>
      <c r="F43" s="24"/>
      <c r="G43" s="24"/>
      <c r="H43" s="52">
        <f t="shared" si="3"/>
        <v>84000</v>
      </c>
      <c r="I43" s="9">
        <f t="shared" si="0"/>
        <v>17881496</v>
      </c>
      <c r="K43" s="14"/>
      <c r="L43" s="15"/>
    </row>
    <row r="44" spans="1:12" ht="15.75" x14ac:dyDescent="0.25">
      <c r="A44" s="10"/>
      <c r="B44" s="40" t="s">
        <v>130</v>
      </c>
      <c r="C44" s="40" t="s">
        <v>31</v>
      </c>
      <c r="D44" s="40">
        <v>5</v>
      </c>
      <c r="E44" s="22">
        <v>15000</v>
      </c>
      <c r="F44" s="24"/>
      <c r="G44" s="24"/>
      <c r="H44" s="52">
        <f t="shared" si="3"/>
        <v>75000</v>
      </c>
      <c r="I44" s="9">
        <f t="shared" si="0"/>
        <v>17806496</v>
      </c>
      <c r="K44" s="14"/>
      <c r="L44" s="15"/>
    </row>
    <row r="45" spans="1:12" ht="15.75" x14ac:dyDescent="0.25">
      <c r="B45" s="40" t="s">
        <v>63</v>
      </c>
      <c r="C45" s="40" t="s">
        <v>163</v>
      </c>
      <c r="D45" s="40">
        <v>1</v>
      </c>
      <c r="E45" s="27">
        <v>10000</v>
      </c>
      <c r="F45" s="24"/>
      <c r="G45" s="24"/>
      <c r="H45" s="52">
        <f t="shared" si="3"/>
        <v>10000</v>
      </c>
      <c r="I45" s="9">
        <f t="shared" si="0"/>
        <v>17796496</v>
      </c>
      <c r="K45" s="14"/>
      <c r="L45" s="15"/>
    </row>
    <row r="46" spans="1:12" ht="15.75" x14ac:dyDescent="0.25">
      <c r="A46" s="10"/>
      <c r="B46" s="40" t="s">
        <v>166</v>
      </c>
      <c r="C46" s="26" t="s">
        <v>100</v>
      </c>
      <c r="D46" s="40">
        <v>1</v>
      </c>
      <c r="E46" s="27">
        <v>30000</v>
      </c>
      <c r="F46" s="24"/>
      <c r="G46" s="24"/>
      <c r="H46" s="52">
        <f t="shared" si="3"/>
        <v>30000</v>
      </c>
      <c r="I46" s="9">
        <f t="shared" si="0"/>
        <v>17766496</v>
      </c>
      <c r="K46" s="14"/>
      <c r="L46" s="15"/>
    </row>
    <row r="47" spans="1:12" ht="15.75" x14ac:dyDescent="0.25">
      <c r="A47" s="10" t="s">
        <v>168</v>
      </c>
      <c r="B47" s="40" t="s">
        <v>138</v>
      </c>
      <c r="C47" s="40" t="s">
        <v>31</v>
      </c>
      <c r="D47" s="40">
        <v>10</v>
      </c>
      <c r="E47" s="40">
        <v>15000</v>
      </c>
      <c r="F47" s="24"/>
      <c r="G47" s="24"/>
      <c r="H47" s="52">
        <f t="shared" si="3"/>
        <v>150000</v>
      </c>
      <c r="I47" s="9">
        <f t="shared" si="0"/>
        <v>17616496</v>
      </c>
      <c r="K47" s="14"/>
      <c r="L47" s="15"/>
    </row>
    <row r="48" spans="1:12" ht="15.75" x14ac:dyDescent="0.25">
      <c r="A48" s="10"/>
      <c r="B48" s="40" t="s">
        <v>139</v>
      </c>
      <c r="C48" s="40" t="s">
        <v>31</v>
      </c>
      <c r="D48" s="40">
        <v>5</v>
      </c>
      <c r="E48" s="40">
        <v>120000</v>
      </c>
      <c r="F48" s="24"/>
      <c r="G48" s="24"/>
      <c r="H48" s="56">
        <f t="shared" si="3"/>
        <v>600000</v>
      </c>
      <c r="I48" s="9">
        <f t="shared" si="0"/>
        <v>17016496</v>
      </c>
      <c r="K48" s="14"/>
      <c r="L48" s="15"/>
    </row>
    <row r="49" spans="1:12" ht="15.75" x14ac:dyDescent="0.25">
      <c r="B49" s="40" t="s">
        <v>140</v>
      </c>
      <c r="C49" s="40" t="s">
        <v>31</v>
      </c>
      <c r="D49" s="40">
        <v>1.5</v>
      </c>
      <c r="E49" s="40">
        <v>45000</v>
      </c>
      <c r="F49" s="24"/>
      <c r="G49" s="24"/>
      <c r="H49" s="56">
        <f t="shared" si="3"/>
        <v>67500</v>
      </c>
      <c r="I49" s="9">
        <f t="shared" si="0"/>
        <v>16948996</v>
      </c>
      <c r="K49" s="14"/>
      <c r="L49" s="15"/>
    </row>
    <row r="50" spans="1:12" ht="15.75" x14ac:dyDescent="0.25">
      <c r="A50" s="10"/>
      <c r="B50" s="40" t="s">
        <v>129</v>
      </c>
      <c r="C50" s="40" t="s">
        <v>31</v>
      </c>
      <c r="D50" s="40">
        <v>7</v>
      </c>
      <c r="E50" s="40">
        <v>13000</v>
      </c>
      <c r="F50" s="24"/>
      <c r="G50" s="24"/>
      <c r="H50" s="56">
        <f t="shared" si="3"/>
        <v>91000</v>
      </c>
      <c r="I50" s="9">
        <f t="shared" si="0"/>
        <v>16857996</v>
      </c>
      <c r="K50" s="14"/>
      <c r="L50" s="15"/>
    </row>
    <row r="51" spans="1:12" ht="15.75" x14ac:dyDescent="0.25">
      <c r="A51" s="10"/>
      <c r="B51" s="40" t="s">
        <v>141</v>
      </c>
      <c r="C51" s="40" t="s">
        <v>31</v>
      </c>
      <c r="D51" s="40">
        <v>5</v>
      </c>
      <c r="E51" s="40">
        <v>15000</v>
      </c>
      <c r="F51" s="24"/>
      <c r="G51" s="24"/>
      <c r="H51" s="56">
        <f t="shared" si="3"/>
        <v>75000</v>
      </c>
      <c r="I51" s="9">
        <f t="shared" si="0"/>
        <v>16782996</v>
      </c>
      <c r="K51" s="14"/>
      <c r="L51" s="15"/>
    </row>
    <row r="52" spans="1:12" ht="15.75" x14ac:dyDescent="0.25">
      <c r="A52" s="10"/>
      <c r="B52" s="40" t="s">
        <v>16</v>
      </c>
      <c r="C52" s="40"/>
      <c r="D52" s="40">
        <v>1</v>
      </c>
      <c r="E52" s="40">
        <v>43000</v>
      </c>
      <c r="F52" s="24"/>
      <c r="G52" s="24"/>
      <c r="H52" s="56">
        <f t="shared" si="3"/>
        <v>43000</v>
      </c>
      <c r="I52" s="9">
        <f t="shared" si="0"/>
        <v>16739996</v>
      </c>
      <c r="K52" s="14"/>
      <c r="L52" s="15"/>
    </row>
    <row r="53" spans="1:12" ht="15.75" x14ac:dyDescent="0.25">
      <c r="A53" s="10"/>
      <c r="B53" s="40" t="s">
        <v>125</v>
      </c>
      <c r="C53" s="40" t="s">
        <v>100</v>
      </c>
      <c r="D53" s="40">
        <v>1</v>
      </c>
      <c r="E53" s="40">
        <v>55000</v>
      </c>
      <c r="F53" s="24"/>
      <c r="G53" s="24"/>
      <c r="H53" s="56">
        <f t="shared" si="3"/>
        <v>55000</v>
      </c>
      <c r="I53" s="9">
        <f t="shared" si="0"/>
        <v>16684996</v>
      </c>
      <c r="K53" s="14"/>
      <c r="L53" s="15"/>
    </row>
    <row r="54" spans="1:12" ht="15.75" x14ac:dyDescent="0.25">
      <c r="A54" s="10"/>
      <c r="B54" s="40" t="s">
        <v>30</v>
      </c>
      <c r="C54" s="40"/>
      <c r="D54" s="40">
        <v>1</v>
      </c>
      <c r="E54" s="40">
        <v>360000</v>
      </c>
      <c r="F54" s="24"/>
      <c r="G54" s="24"/>
      <c r="H54" s="56">
        <f t="shared" si="3"/>
        <v>360000</v>
      </c>
      <c r="I54" s="9">
        <f t="shared" si="0"/>
        <v>16324996</v>
      </c>
      <c r="K54" s="14"/>
      <c r="L54" s="15"/>
    </row>
    <row r="55" spans="1:12" ht="15.75" x14ac:dyDescent="0.25">
      <c r="A55" s="10"/>
      <c r="B55" s="40" t="s">
        <v>17</v>
      </c>
      <c r="C55" s="40"/>
      <c r="D55" s="40">
        <v>1</v>
      </c>
      <c r="E55" s="40">
        <v>40000</v>
      </c>
      <c r="F55" s="24"/>
      <c r="G55" s="24"/>
      <c r="H55" s="56">
        <f t="shared" si="3"/>
        <v>40000</v>
      </c>
      <c r="I55" s="9">
        <f t="shared" si="0"/>
        <v>16284996</v>
      </c>
      <c r="K55" s="14"/>
      <c r="L55" s="15"/>
    </row>
    <row r="56" spans="1:12" ht="15.75" x14ac:dyDescent="0.25">
      <c r="A56" s="10"/>
      <c r="B56" s="40" t="s">
        <v>21</v>
      </c>
      <c r="C56" s="21"/>
      <c r="D56" s="40">
        <v>3</v>
      </c>
      <c r="E56" s="51">
        <v>5000</v>
      </c>
      <c r="F56" s="24"/>
      <c r="G56" s="24"/>
      <c r="H56" s="56">
        <f t="shared" si="3"/>
        <v>15000</v>
      </c>
      <c r="I56" s="9">
        <f t="shared" si="0"/>
        <v>16269996</v>
      </c>
      <c r="K56" s="14"/>
      <c r="L56" s="15"/>
    </row>
    <row r="57" spans="1:12" ht="15.75" x14ac:dyDescent="0.25">
      <c r="A57" s="16" t="s">
        <v>169</v>
      </c>
      <c r="B57" s="16"/>
      <c r="C57" s="16"/>
      <c r="D57" s="16"/>
      <c r="E57" s="17"/>
      <c r="F57" s="18">
        <f>SUM(F5:F25)</f>
        <v>2000000</v>
      </c>
      <c r="G57" s="18">
        <f>SUM(G5:G25)</f>
        <v>16200000</v>
      </c>
      <c r="H57" s="63">
        <f>SUM(H5:H56)</f>
        <v>4768500</v>
      </c>
      <c r="I57" s="65">
        <f>I4+F58-H57</f>
        <v>16269996</v>
      </c>
    </row>
    <row r="58" spans="1:12" ht="15.75" x14ac:dyDescent="0.25">
      <c r="A58" s="67" t="s">
        <v>170</v>
      </c>
      <c r="B58" s="68"/>
      <c r="C58" s="19"/>
      <c r="D58" s="19"/>
      <c r="E58" s="20"/>
      <c r="F58" s="69">
        <f>F57+G57</f>
        <v>18200000</v>
      </c>
      <c r="G58" s="70"/>
      <c r="H58" s="64"/>
      <c r="I58" s="66"/>
    </row>
    <row r="59" spans="1:12" x14ac:dyDescent="0.25">
      <c r="E59" s="28"/>
      <c r="H59" s="48"/>
    </row>
    <row r="60" spans="1:12" x14ac:dyDescent="0.25">
      <c r="E60" s="28"/>
      <c r="H60" s="48"/>
    </row>
  </sheetData>
  <mergeCells count="6">
    <mergeCell ref="A1:I1"/>
    <mergeCell ref="F2:G2"/>
    <mergeCell ref="H57:H58"/>
    <mergeCell ref="I57:I58"/>
    <mergeCell ref="A58:B58"/>
    <mergeCell ref="F58:G58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topLeftCell="A17" workbookViewId="0">
      <selection activeCell="I26" sqref="I26"/>
    </sheetView>
  </sheetViews>
  <sheetFormatPr defaultRowHeight="15" x14ac:dyDescent="0.25"/>
  <cols>
    <col min="1" max="1" width="21.85546875" bestFit="1" customWidth="1"/>
    <col min="2" max="2" width="27.28515625" bestFit="1" customWidth="1"/>
    <col min="6" max="6" width="13.7109375" bestFit="1" customWidth="1"/>
    <col min="7" max="7" width="14.85546875" bestFit="1" customWidth="1"/>
    <col min="8" max="8" width="13.42578125" bestFit="1" customWidth="1"/>
    <col min="9" max="9" width="14.5703125" bestFit="1" customWidth="1"/>
    <col min="12" max="12" width="12.28515625" bestFit="1" customWidth="1"/>
  </cols>
  <sheetData>
    <row r="1" spans="1:10" ht="18.75" x14ac:dyDescent="0.25">
      <c r="A1" s="59" t="s">
        <v>171</v>
      </c>
      <c r="B1" s="60"/>
      <c r="C1" s="60"/>
      <c r="D1" s="60"/>
      <c r="E1" s="60"/>
      <c r="F1" s="60"/>
      <c r="G1" s="60"/>
      <c r="H1" s="60"/>
      <c r="I1" s="61"/>
    </row>
    <row r="2" spans="1:10" ht="15.75" x14ac:dyDescent="0.25">
      <c r="A2" s="1" t="s">
        <v>0</v>
      </c>
      <c r="B2" s="2" t="s">
        <v>1</v>
      </c>
      <c r="C2" s="2"/>
      <c r="D2" s="2" t="s">
        <v>2</v>
      </c>
      <c r="E2" s="35" t="s">
        <v>3</v>
      </c>
      <c r="F2" s="62" t="s">
        <v>4</v>
      </c>
      <c r="G2" s="62"/>
      <c r="H2" s="44" t="s">
        <v>5</v>
      </c>
      <c r="I2" s="55" t="s">
        <v>6</v>
      </c>
    </row>
    <row r="3" spans="1:10" ht="15.75" x14ac:dyDescent="0.25">
      <c r="A3" s="1"/>
      <c r="B3" s="2"/>
      <c r="C3" s="2"/>
      <c r="D3" s="2"/>
      <c r="E3" s="35"/>
      <c r="F3" s="55" t="s">
        <v>7</v>
      </c>
      <c r="G3" s="55" t="s">
        <v>8</v>
      </c>
      <c r="H3" s="44"/>
      <c r="I3" s="55"/>
    </row>
    <row r="4" spans="1:10" ht="15.75" x14ac:dyDescent="0.25">
      <c r="A4" s="3" t="s">
        <v>172</v>
      </c>
      <c r="B4" s="3"/>
      <c r="C4" s="3"/>
      <c r="D4" s="3"/>
      <c r="E4" s="36"/>
      <c r="F4" s="4"/>
      <c r="G4" s="4"/>
      <c r="H4" s="45"/>
      <c r="I4" s="9">
        <v>16269996</v>
      </c>
    </row>
    <row r="5" spans="1:10" ht="15.75" x14ac:dyDescent="0.25">
      <c r="A5" s="5" t="s">
        <v>173</v>
      </c>
      <c r="B5" s="6" t="s">
        <v>19</v>
      </c>
      <c r="C5" s="6"/>
      <c r="D5" s="7"/>
      <c r="E5" s="37"/>
      <c r="F5" s="8">
        <v>500000</v>
      </c>
      <c r="G5" s="8"/>
      <c r="H5" s="46"/>
      <c r="I5" s="9">
        <f>I4+F5+G5-H5</f>
        <v>16769996</v>
      </c>
    </row>
    <row r="6" spans="1:10" ht="15.75" x14ac:dyDescent="0.25">
      <c r="A6" s="5" t="s">
        <v>174</v>
      </c>
      <c r="B6" s="6" t="s">
        <v>151</v>
      </c>
      <c r="C6" s="6"/>
      <c r="D6" s="7"/>
      <c r="E6" s="37"/>
      <c r="F6" s="8"/>
      <c r="G6" s="8">
        <v>200000</v>
      </c>
      <c r="H6" s="46"/>
      <c r="I6" s="9">
        <f t="shared" ref="I6:I56" si="0">I5+F6+G6-H6</f>
        <v>16969996</v>
      </c>
    </row>
    <row r="7" spans="1:10" ht="15.75" x14ac:dyDescent="0.25">
      <c r="A7" s="5" t="s">
        <v>175</v>
      </c>
      <c r="B7" s="6" t="s">
        <v>176</v>
      </c>
      <c r="C7" s="6"/>
      <c r="D7" s="7"/>
      <c r="E7" s="37"/>
      <c r="F7" s="8"/>
      <c r="G7" s="8">
        <v>5000000</v>
      </c>
      <c r="H7" s="46"/>
      <c r="I7" s="9">
        <f t="shared" si="0"/>
        <v>21969996</v>
      </c>
    </row>
    <row r="8" spans="1:10" ht="15.75" x14ac:dyDescent="0.25">
      <c r="A8" s="5" t="s">
        <v>177</v>
      </c>
      <c r="B8" s="6" t="s">
        <v>151</v>
      </c>
      <c r="C8" s="6"/>
      <c r="D8" s="7"/>
      <c r="E8" s="37"/>
      <c r="F8" s="8"/>
      <c r="G8" s="8">
        <v>200000</v>
      </c>
      <c r="H8" s="46"/>
      <c r="I8" s="9">
        <f t="shared" si="0"/>
        <v>22169996</v>
      </c>
    </row>
    <row r="9" spans="1:10" ht="15.75" x14ac:dyDescent="0.25">
      <c r="A9" s="5" t="s">
        <v>178</v>
      </c>
      <c r="B9" s="53" t="s">
        <v>151</v>
      </c>
      <c r="C9" s="6"/>
      <c r="D9" s="7"/>
      <c r="E9" s="37"/>
      <c r="F9" s="8"/>
      <c r="G9" s="8">
        <v>200000</v>
      </c>
      <c r="H9" s="46"/>
      <c r="I9" s="9">
        <f t="shared" si="0"/>
        <v>22369996</v>
      </c>
    </row>
    <row r="10" spans="1:10" ht="15.75" x14ac:dyDescent="0.25">
      <c r="A10" s="5" t="s">
        <v>179</v>
      </c>
      <c r="B10" s="6" t="s">
        <v>180</v>
      </c>
      <c r="C10" s="6"/>
      <c r="D10" s="7"/>
      <c r="E10" s="37"/>
      <c r="F10" s="8">
        <v>0</v>
      </c>
      <c r="G10" s="8">
        <v>200000</v>
      </c>
      <c r="H10" s="46">
        <v>0</v>
      </c>
      <c r="I10" s="9">
        <f t="shared" si="0"/>
        <v>22569996</v>
      </c>
    </row>
    <row r="11" spans="1:10" ht="15.75" x14ac:dyDescent="0.25">
      <c r="A11" s="5" t="s">
        <v>181</v>
      </c>
      <c r="B11" s="6" t="s">
        <v>151</v>
      </c>
      <c r="C11" s="6"/>
      <c r="D11" s="7"/>
      <c r="E11" s="37"/>
      <c r="F11" s="8"/>
      <c r="G11" s="8">
        <v>200000</v>
      </c>
      <c r="H11" s="46"/>
      <c r="I11" s="9">
        <f t="shared" si="0"/>
        <v>22769996</v>
      </c>
    </row>
    <row r="12" spans="1:10" ht="15.75" x14ac:dyDescent="0.25">
      <c r="A12" s="5"/>
      <c r="B12" s="6"/>
      <c r="C12" s="6"/>
      <c r="D12" s="7"/>
      <c r="E12" s="37"/>
      <c r="F12" s="8"/>
      <c r="G12" s="8"/>
      <c r="H12" s="46"/>
      <c r="I12" s="9">
        <f t="shared" si="0"/>
        <v>22769996</v>
      </c>
    </row>
    <row r="13" spans="1:10" ht="15.75" x14ac:dyDescent="0.25">
      <c r="A13" s="5"/>
      <c r="B13" s="6"/>
      <c r="C13" s="6"/>
      <c r="D13" s="7"/>
      <c r="E13" s="37"/>
      <c r="F13" s="8"/>
      <c r="G13" s="8"/>
      <c r="H13" s="46"/>
      <c r="I13" s="9">
        <f t="shared" si="0"/>
        <v>22769996</v>
      </c>
    </row>
    <row r="14" spans="1:10" ht="15.75" x14ac:dyDescent="0.25">
      <c r="A14" s="25" t="s">
        <v>182</v>
      </c>
      <c r="B14" s="40" t="s">
        <v>160</v>
      </c>
      <c r="C14" s="40" t="s">
        <v>31</v>
      </c>
      <c r="D14" s="40">
        <v>40</v>
      </c>
      <c r="E14" s="51">
        <v>15000</v>
      </c>
      <c r="F14" s="23"/>
      <c r="G14" s="23"/>
      <c r="H14" s="49">
        <f>D14*E14</f>
        <v>600000</v>
      </c>
      <c r="I14" s="9">
        <f t="shared" si="0"/>
        <v>22169996</v>
      </c>
    </row>
    <row r="15" spans="1:10" ht="15.75" x14ac:dyDescent="0.25">
      <c r="A15" s="10"/>
      <c r="B15" s="40" t="s">
        <v>139</v>
      </c>
      <c r="C15" s="40" t="s">
        <v>31</v>
      </c>
      <c r="D15" s="40">
        <v>5</v>
      </c>
      <c r="E15" s="51">
        <v>120000</v>
      </c>
      <c r="F15" s="23"/>
      <c r="G15" s="23"/>
      <c r="H15" s="49">
        <f t="shared" ref="H15:H21" si="1">D15*E15</f>
        <v>600000</v>
      </c>
      <c r="I15" s="9">
        <f t="shared" si="0"/>
        <v>21569996</v>
      </c>
      <c r="J15" s="11"/>
    </row>
    <row r="16" spans="1:10" ht="15.75" x14ac:dyDescent="0.25">
      <c r="A16" s="10"/>
      <c r="B16" s="40" t="s">
        <v>124</v>
      </c>
      <c r="C16" s="40" t="s">
        <v>31</v>
      </c>
      <c r="D16" s="40">
        <v>6</v>
      </c>
      <c r="E16" s="51">
        <v>45000</v>
      </c>
      <c r="F16" s="23"/>
      <c r="G16" s="23"/>
      <c r="H16" s="49">
        <f t="shared" si="1"/>
        <v>270000</v>
      </c>
      <c r="I16" s="9">
        <f t="shared" si="0"/>
        <v>21299996</v>
      </c>
    </row>
    <row r="17" spans="1:12" ht="15.75" x14ac:dyDescent="0.25">
      <c r="A17" s="10"/>
      <c r="B17" s="40" t="s">
        <v>129</v>
      </c>
      <c r="C17" s="40" t="s">
        <v>136</v>
      </c>
      <c r="D17" s="40">
        <v>7</v>
      </c>
      <c r="E17" s="51">
        <v>12000</v>
      </c>
      <c r="F17" s="23"/>
      <c r="G17" s="23"/>
      <c r="H17" s="49">
        <f t="shared" si="1"/>
        <v>84000</v>
      </c>
      <c r="I17" s="9">
        <f t="shared" si="0"/>
        <v>21215996</v>
      </c>
    </row>
    <row r="18" spans="1:12" ht="15.75" x14ac:dyDescent="0.25">
      <c r="A18" s="10"/>
      <c r="B18" s="40" t="s">
        <v>130</v>
      </c>
      <c r="C18" s="40" t="s">
        <v>136</v>
      </c>
      <c r="D18" s="40">
        <v>3</v>
      </c>
      <c r="E18" s="51">
        <v>15000</v>
      </c>
      <c r="F18" s="23"/>
      <c r="G18" s="23"/>
      <c r="H18" s="49">
        <f t="shared" si="1"/>
        <v>45000</v>
      </c>
      <c r="I18" s="9">
        <f t="shared" si="0"/>
        <v>21170996</v>
      </c>
    </row>
    <row r="19" spans="1:12" ht="15.75" x14ac:dyDescent="0.25">
      <c r="A19" s="10"/>
      <c r="B19" s="40" t="s">
        <v>28</v>
      </c>
      <c r="C19" s="40" t="s">
        <v>162</v>
      </c>
      <c r="D19" s="40">
        <v>1</v>
      </c>
      <c r="E19" s="51">
        <v>55000</v>
      </c>
      <c r="F19" s="23"/>
      <c r="G19" s="23"/>
      <c r="H19" s="49">
        <f t="shared" si="1"/>
        <v>55000</v>
      </c>
      <c r="I19" s="9">
        <f t="shared" si="0"/>
        <v>21115996</v>
      </c>
      <c r="K19" s="12" t="s">
        <v>10</v>
      </c>
      <c r="L19" s="13">
        <f>SUM(H14:H21)</f>
        <v>1654000</v>
      </c>
    </row>
    <row r="20" spans="1:12" ht="15.75" x14ac:dyDescent="0.25">
      <c r="A20" s="10"/>
      <c r="B20" s="40"/>
      <c r="C20" s="40"/>
      <c r="D20" s="40"/>
      <c r="E20" s="51"/>
      <c r="F20" s="23"/>
      <c r="G20" s="23"/>
      <c r="H20" s="49">
        <f t="shared" si="1"/>
        <v>0</v>
      </c>
      <c r="I20" s="9">
        <f t="shared" si="0"/>
        <v>21115996</v>
      </c>
      <c r="K20" s="12" t="s">
        <v>11</v>
      </c>
      <c r="L20" s="13">
        <f>SUM(H23:H35)</f>
        <v>799000</v>
      </c>
    </row>
    <row r="21" spans="1:12" ht="15.75" x14ac:dyDescent="0.25">
      <c r="A21" s="10"/>
      <c r="B21" s="40"/>
      <c r="C21" s="40"/>
      <c r="D21" s="40"/>
      <c r="E21" s="51"/>
      <c r="F21" s="23"/>
      <c r="G21" s="23"/>
      <c r="H21" s="49">
        <f t="shared" si="1"/>
        <v>0</v>
      </c>
      <c r="I21" s="9">
        <f t="shared" si="0"/>
        <v>21115996</v>
      </c>
      <c r="K21" s="12" t="s">
        <v>12</v>
      </c>
      <c r="L21" s="13">
        <f>SUM(H38:H46)</f>
        <v>1004000</v>
      </c>
    </row>
    <row r="22" spans="1:12" ht="15.75" x14ac:dyDescent="0.25">
      <c r="A22" s="10"/>
      <c r="B22" s="21"/>
      <c r="C22" s="21"/>
      <c r="D22" s="21"/>
      <c r="E22" s="22"/>
      <c r="F22" s="23"/>
      <c r="G22" s="23"/>
      <c r="H22" s="47"/>
      <c r="I22" s="9">
        <f t="shared" si="0"/>
        <v>21115996</v>
      </c>
      <c r="K22" s="12" t="s">
        <v>13</v>
      </c>
      <c r="L22" s="13">
        <f>SUM(H47:H56)</f>
        <v>1176000</v>
      </c>
    </row>
    <row r="23" spans="1:12" ht="15.75" x14ac:dyDescent="0.25">
      <c r="A23" s="25" t="s">
        <v>183</v>
      </c>
      <c r="B23" s="40" t="s">
        <v>122</v>
      </c>
      <c r="C23" s="40" t="s">
        <v>31</v>
      </c>
      <c r="D23" s="40"/>
      <c r="E23" s="22"/>
      <c r="F23" s="23"/>
      <c r="G23" s="23"/>
      <c r="H23" s="52">
        <f>E23*D23</f>
        <v>0</v>
      </c>
      <c r="I23" s="9">
        <f t="shared" si="0"/>
        <v>21115996</v>
      </c>
      <c r="K23" s="12" t="s">
        <v>14</v>
      </c>
      <c r="L23" s="13"/>
    </row>
    <row r="24" spans="1:12" ht="15.75" x14ac:dyDescent="0.25">
      <c r="A24" s="10"/>
      <c r="B24" s="40" t="s">
        <v>123</v>
      </c>
      <c r="C24" s="40" t="s">
        <v>31</v>
      </c>
      <c r="D24" s="40">
        <v>5</v>
      </c>
      <c r="E24" s="22">
        <v>120000</v>
      </c>
      <c r="F24" s="23"/>
      <c r="G24" s="23"/>
      <c r="H24" s="52">
        <f t="shared" ref="H24:H30" si="2">E24*D24</f>
        <v>600000</v>
      </c>
      <c r="I24" s="9">
        <f>I23+F24+G24-H24</f>
        <v>20515996</v>
      </c>
      <c r="K24" s="14"/>
      <c r="L24" s="15" t="e">
        <f>SUM</f>
        <v>#NAME?</v>
      </c>
    </row>
    <row r="25" spans="1:12" ht="15.75" x14ac:dyDescent="0.25">
      <c r="A25" s="10"/>
      <c r="B25" s="40" t="s">
        <v>129</v>
      </c>
      <c r="C25" s="40" t="s">
        <v>31</v>
      </c>
      <c r="D25" s="40">
        <v>7</v>
      </c>
      <c r="E25" s="22">
        <v>12000</v>
      </c>
      <c r="F25" s="24"/>
      <c r="G25" s="24"/>
      <c r="H25" s="52">
        <f t="shared" si="2"/>
        <v>84000</v>
      </c>
      <c r="I25" s="9">
        <f t="shared" si="0"/>
        <v>20431996</v>
      </c>
      <c r="K25" s="30" t="s">
        <v>37</v>
      </c>
      <c r="L25" s="29">
        <f>L19+L20+L21+L22+L23</f>
        <v>4633000</v>
      </c>
    </row>
    <row r="26" spans="1:12" ht="15.75" x14ac:dyDescent="0.25">
      <c r="A26" s="10"/>
      <c r="B26" s="40" t="s">
        <v>130</v>
      </c>
      <c r="C26" s="40" t="s">
        <v>162</v>
      </c>
      <c r="D26" s="40">
        <v>3</v>
      </c>
      <c r="E26" s="22">
        <v>15000</v>
      </c>
      <c r="F26" s="24"/>
      <c r="G26" s="24"/>
      <c r="H26" s="52">
        <f t="shared" si="2"/>
        <v>45000</v>
      </c>
      <c r="I26" s="9">
        <f t="shared" si="0"/>
        <v>20386996</v>
      </c>
      <c r="K26" s="14"/>
      <c r="L26" s="15"/>
    </row>
    <row r="27" spans="1:12" ht="15.75" x14ac:dyDescent="0.25">
      <c r="B27" s="40" t="s">
        <v>125</v>
      </c>
      <c r="C27" s="40" t="s">
        <v>127</v>
      </c>
      <c r="D27" s="40">
        <v>1</v>
      </c>
      <c r="E27" s="27">
        <v>55000</v>
      </c>
      <c r="F27" s="24"/>
      <c r="G27" s="24"/>
      <c r="H27" s="52">
        <f t="shared" si="2"/>
        <v>55000</v>
      </c>
      <c r="I27" s="9">
        <f t="shared" si="0"/>
        <v>20331996</v>
      </c>
      <c r="K27" s="14"/>
      <c r="L27" s="15"/>
    </row>
    <row r="28" spans="1:12" ht="15.75" x14ac:dyDescent="0.25">
      <c r="A28" s="10"/>
      <c r="B28" s="40" t="s">
        <v>20</v>
      </c>
      <c r="C28" s="40" t="s">
        <v>31</v>
      </c>
      <c r="D28" s="40">
        <v>1</v>
      </c>
      <c r="E28" s="27">
        <v>15000</v>
      </c>
      <c r="F28" s="24"/>
      <c r="G28" s="24"/>
      <c r="H28" s="52">
        <f t="shared" si="2"/>
        <v>15000</v>
      </c>
      <c r="I28" s="9">
        <f t="shared" si="0"/>
        <v>20316996</v>
      </c>
      <c r="K28" s="14"/>
      <c r="L28" s="15"/>
    </row>
    <row r="29" spans="1:12" ht="15.75" x14ac:dyDescent="0.25">
      <c r="A29" s="10"/>
      <c r="B29" s="40"/>
      <c r="C29" s="40"/>
      <c r="D29" s="40"/>
      <c r="E29" s="27"/>
      <c r="F29" s="24"/>
      <c r="G29" s="24"/>
      <c r="H29" s="52">
        <f t="shared" si="2"/>
        <v>0</v>
      </c>
      <c r="I29" s="9">
        <f t="shared" si="0"/>
        <v>20316996</v>
      </c>
      <c r="K29" s="14"/>
      <c r="L29" s="15"/>
    </row>
    <row r="30" spans="1:12" ht="15.75" x14ac:dyDescent="0.25">
      <c r="A30" s="10"/>
      <c r="B30" s="40"/>
      <c r="C30" s="40"/>
      <c r="D30" s="40"/>
      <c r="E30" s="27"/>
      <c r="F30" s="24"/>
      <c r="G30" s="24"/>
      <c r="H30" s="52">
        <f t="shared" si="2"/>
        <v>0</v>
      </c>
      <c r="I30" s="9">
        <f t="shared" si="0"/>
        <v>20316996</v>
      </c>
      <c r="K30" s="14"/>
      <c r="L30" s="15"/>
    </row>
    <row r="31" spans="1:12" ht="15.75" x14ac:dyDescent="0.25">
      <c r="B31" s="40"/>
      <c r="C31" s="40"/>
      <c r="D31" s="40"/>
      <c r="E31" s="27"/>
      <c r="F31" s="24"/>
      <c r="G31" s="24"/>
      <c r="H31" s="52">
        <f t="shared" ref="H31:H56" si="3">D31*E31</f>
        <v>0</v>
      </c>
      <c r="I31" s="9">
        <f t="shared" si="0"/>
        <v>20316996</v>
      </c>
      <c r="K31" s="14"/>
      <c r="L31" s="15"/>
    </row>
    <row r="32" spans="1:12" ht="15.75" x14ac:dyDescent="0.25">
      <c r="A32" s="10"/>
      <c r="B32" s="40"/>
      <c r="C32" s="40"/>
      <c r="D32" s="40"/>
      <c r="E32" s="27"/>
      <c r="F32" s="24"/>
      <c r="G32" s="24"/>
      <c r="H32" s="52">
        <f t="shared" si="3"/>
        <v>0</v>
      </c>
      <c r="I32" s="9">
        <f t="shared" si="0"/>
        <v>20316996</v>
      </c>
      <c r="K32" s="14"/>
      <c r="L32" s="15"/>
    </row>
    <row r="33" spans="1:12" ht="15.75" x14ac:dyDescent="0.25">
      <c r="A33" s="10"/>
      <c r="B33" s="40"/>
      <c r="C33" s="40"/>
      <c r="D33" s="40"/>
      <c r="E33" s="27"/>
      <c r="F33" s="24"/>
      <c r="G33" s="24"/>
      <c r="H33" s="52">
        <f t="shared" si="3"/>
        <v>0</v>
      </c>
      <c r="I33" s="9">
        <f t="shared" si="0"/>
        <v>20316996</v>
      </c>
      <c r="K33" s="14"/>
      <c r="L33" s="15"/>
    </row>
    <row r="34" spans="1:12" ht="15.75" x14ac:dyDescent="0.25">
      <c r="A34" s="10"/>
      <c r="B34" s="40"/>
      <c r="C34" s="40"/>
      <c r="D34" s="40"/>
      <c r="E34" s="27"/>
      <c r="F34" s="24"/>
      <c r="G34" s="24"/>
      <c r="H34" s="52">
        <f t="shared" si="3"/>
        <v>0</v>
      </c>
      <c r="I34" s="9">
        <f t="shared" si="0"/>
        <v>20316996</v>
      </c>
      <c r="K34" s="14"/>
      <c r="L34" s="15"/>
    </row>
    <row r="35" spans="1:12" ht="15.75" x14ac:dyDescent="0.25">
      <c r="A35" s="10"/>
      <c r="B35" s="40"/>
      <c r="C35" s="40"/>
      <c r="D35" s="40"/>
      <c r="E35" s="22"/>
      <c r="F35" s="24"/>
      <c r="G35" s="24"/>
      <c r="H35" s="52">
        <f t="shared" si="3"/>
        <v>0</v>
      </c>
      <c r="I35" s="9">
        <f t="shared" si="0"/>
        <v>20316996</v>
      </c>
      <c r="K35" s="14"/>
      <c r="L35" s="15"/>
    </row>
    <row r="36" spans="1:12" ht="15.75" x14ac:dyDescent="0.25">
      <c r="B36" s="40"/>
      <c r="C36" s="26"/>
      <c r="D36" s="40"/>
      <c r="E36" s="27"/>
      <c r="F36" s="24"/>
      <c r="G36" s="24"/>
      <c r="H36" s="52">
        <f t="shared" si="3"/>
        <v>0</v>
      </c>
      <c r="I36" s="9">
        <f t="shared" si="0"/>
        <v>20316996</v>
      </c>
      <c r="K36" s="14"/>
      <c r="L36" s="15"/>
    </row>
    <row r="37" spans="1:12" ht="15.75" x14ac:dyDescent="0.25">
      <c r="A37" s="25" t="s">
        <v>184</v>
      </c>
      <c r="B37" s="40" t="s">
        <v>122</v>
      </c>
      <c r="C37" s="26"/>
      <c r="D37" s="40"/>
      <c r="E37" s="40"/>
      <c r="F37" s="24"/>
      <c r="G37" s="24"/>
      <c r="H37" s="52">
        <f t="shared" si="3"/>
        <v>0</v>
      </c>
      <c r="I37" s="9">
        <f t="shared" si="0"/>
        <v>20316996</v>
      </c>
      <c r="K37" s="14"/>
      <c r="L37" s="15"/>
    </row>
    <row r="38" spans="1:12" ht="15.75" x14ac:dyDescent="0.25">
      <c r="A38" s="10"/>
      <c r="B38" s="40" t="s">
        <v>123</v>
      </c>
      <c r="C38" s="40" t="s">
        <v>31</v>
      </c>
      <c r="D38" s="40">
        <v>5</v>
      </c>
      <c r="E38" s="40">
        <v>120000</v>
      </c>
      <c r="F38" s="24"/>
      <c r="G38" s="24"/>
      <c r="H38" s="52">
        <f t="shared" si="3"/>
        <v>600000</v>
      </c>
      <c r="I38" s="9">
        <f t="shared" si="0"/>
        <v>19716996</v>
      </c>
      <c r="K38" s="14"/>
      <c r="L38" s="15"/>
    </row>
    <row r="39" spans="1:12" ht="15.75" x14ac:dyDescent="0.25">
      <c r="A39" s="10"/>
      <c r="B39" s="40" t="s">
        <v>129</v>
      </c>
      <c r="C39" s="40" t="s">
        <v>31</v>
      </c>
      <c r="D39" s="40">
        <v>7</v>
      </c>
      <c r="E39" s="40">
        <v>13000</v>
      </c>
      <c r="F39" s="24"/>
      <c r="G39" s="24"/>
      <c r="H39" s="52">
        <f t="shared" si="3"/>
        <v>91000</v>
      </c>
      <c r="I39" s="9">
        <f t="shared" si="0"/>
        <v>19625996</v>
      </c>
      <c r="K39" s="14"/>
      <c r="L39" s="15"/>
    </row>
    <row r="40" spans="1:12" ht="15.75" x14ac:dyDescent="0.25">
      <c r="A40" s="10"/>
      <c r="B40" s="40" t="s">
        <v>130</v>
      </c>
      <c r="C40" s="40" t="s">
        <v>31</v>
      </c>
      <c r="D40" s="40">
        <v>3</v>
      </c>
      <c r="E40" s="40">
        <v>15000</v>
      </c>
      <c r="F40" s="24"/>
      <c r="G40" s="24"/>
      <c r="H40" s="52">
        <f t="shared" si="3"/>
        <v>45000</v>
      </c>
      <c r="I40" s="9">
        <f t="shared" si="0"/>
        <v>19580996</v>
      </c>
      <c r="K40" s="14"/>
      <c r="L40" s="15"/>
    </row>
    <row r="41" spans="1:12" ht="15.75" x14ac:dyDescent="0.25">
      <c r="A41" s="10"/>
      <c r="B41" s="40" t="s">
        <v>125</v>
      </c>
      <c r="C41" s="40" t="s">
        <v>162</v>
      </c>
      <c r="D41" s="40">
        <v>1</v>
      </c>
      <c r="E41" s="40">
        <v>55000</v>
      </c>
      <c r="F41" s="24"/>
      <c r="G41" s="24"/>
      <c r="H41" s="52">
        <f t="shared" si="3"/>
        <v>55000</v>
      </c>
      <c r="I41" s="9">
        <f t="shared" si="0"/>
        <v>19525996</v>
      </c>
      <c r="K41" s="14"/>
      <c r="L41" s="15"/>
    </row>
    <row r="42" spans="1:12" ht="15.75" x14ac:dyDescent="0.25">
      <c r="A42" s="25"/>
      <c r="B42" s="40" t="s">
        <v>126</v>
      </c>
      <c r="C42" s="40" t="s">
        <v>25</v>
      </c>
      <c r="D42" s="40">
        <v>1</v>
      </c>
      <c r="E42" s="40">
        <v>60000</v>
      </c>
      <c r="F42" s="24"/>
      <c r="G42" s="24"/>
      <c r="H42" s="52">
        <f t="shared" si="3"/>
        <v>60000</v>
      </c>
      <c r="I42" s="9">
        <f t="shared" si="0"/>
        <v>19465996</v>
      </c>
      <c r="K42" s="14"/>
      <c r="L42" s="15"/>
    </row>
    <row r="43" spans="1:12" ht="15.75" x14ac:dyDescent="0.25">
      <c r="A43" s="10"/>
      <c r="B43" s="40" t="s">
        <v>165</v>
      </c>
      <c r="C43" s="40" t="s">
        <v>35</v>
      </c>
      <c r="D43" s="40">
        <v>1</v>
      </c>
      <c r="E43" s="40">
        <v>40000</v>
      </c>
      <c r="F43" s="24"/>
      <c r="G43" s="24"/>
      <c r="H43" s="52">
        <f t="shared" si="3"/>
        <v>40000</v>
      </c>
      <c r="I43" s="9">
        <f t="shared" si="0"/>
        <v>19425996</v>
      </c>
      <c r="K43" s="14"/>
      <c r="L43" s="15"/>
    </row>
    <row r="44" spans="1:12" ht="15.75" x14ac:dyDescent="0.25">
      <c r="A44" s="10"/>
      <c r="B44" s="40" t="s">
        <v>133</v>
      </c>
      <c r="C44" s="40" t="s">
        <v>100</v>
      </c>
      <c r="D44" s="40">
        <v>1</v>
      </c>
      <c r="E44" s="40">
        <v>30000</v>
      </c>
      <c r="F44" s="24"/>
      <c r="G44" s="24"/>
      <c r="H44" s="52">
        <f t="shared" si="3"/>
        <v>30000</v>
      </c>
      <c r="I44" s="9">
        <f t="shared" si="0"/>
        <v>19395996</v>
      </c>
      <c r="K44" s="14"/>
      <c r="L44" s="15"/>
    </row>
    <row r="45" spans="1:12" ht="15.75" x14ac:dyDescent="0.25">
      <c r="B45" s="40" t="s">
        <v>17</v>
      </c>
      <c r="C45" s="40" t="s">
        <v>35</v>
      </c>
      <c r="D45" s="40">
        <v>1</v>
      </c>
      <c r="E45" s="40">
        <v>40000</v>
      </c>
      <c r="F45" s="24"/>
      <c r="G45" s="24"/>
      <c r="H45" s="52">
        <f t="shared" si="3"/>
        <v>40000</v>
      </c>
      <c r="I45" s="9">
        <f t="shared" si="0"/>
        <v>19355996</v>
      </c>
      <c r="K45" s="14"/>
      <c r="L45" s="15"/>
    </row>
    <row r="46" spans="1:12" ht="15.75" x14ac:dyDescent="0.25">
      <c r="A46" s="10"/>
      <c r="B46" s="40" t="s">
        <v>185</v>
      </c>
      <c r="C46" s="26" t="s">
        <v>79</v>
      </c>
      <c r="D46" s="40">
        <v>1</v>
      </c>
      <c r="E46" s="40">
        <v>43000</v>
      </c>
      <c r="F46" s="24"/>
      <c r="G46" s="24"/>
      <c r="H46" s="52">
        <f t="shared" si="3"/>
        <v>43000</v>
      </c>
      <c r="I46" s="9">
        <f t="shared" si="0"/>
        <v>19312996</v>
      </c>
      <c r="K46" s="14"/>
      <c r="L46" s="15"/>
    </row>
    <row r="47" spans="1:12" ht="15.75" x14ac:dyDescent="0.25">
      <c r="A47" s="10" t="s">
        <v>186</v>
      </c>
      <c r="B47" s="40" t="s">
        <v>138</v>
      </c>
      <c r="C47" s="40" t="s">
        <v>31</v>
      </c>
      <c r="D47" s="40"/>
      <c r="E47" s="40"/>
      <c r="F47" s="24"/>
      <c r="G47" s="24"/>
      <c r="H47" s="52">
        <f t="shared" si="3"/>
        <v>0</v>
      </c>
      <c r="I47" s="9">
        <f t="shared" si="0"/>
        <v>19312996</v>
      </c>
      <c r="K47" s="14"/>
      <c r="L47" s="15"/>
    </row>
    <row r="48" spans="1:12" ht="15.75" x14ac:dyDescent="0.25">
      <c r="A48" s="10"/>
      <c r="B48" s="40" t="s">
        <v>139</v>
      </c>
      <c r="C48" s="40" t="s">
        <v>31</v>
      </c>
      <c r="D48" s="40">
        <v>5</v>
      </c>
      <c r="E48" s="40">
        <v>120000</v>
      </c>
      <c r="F48" s="24"/>
      <c r="G48" s="24"/>
      <c r="H48" s="56">
        <f t="shared" si="3"/>
        <v>600000</v>
      </c>
      <c r="I48" s="9">
        <f t="shared" si="0"/>
        <v>18712996</v>
      </c>
      <c r="K48" s="14"/>
      <c r="L48" s="15"/>
    </row>
    <row r="49" spans="1:12" ht="15.75" x14ac:dyDescent="0.25">
      <c r="B49" s="40" t="s">
        <v>129</v>
      </c>
      <c r="C49" s="40" t="s">
        <v>31</v>
      </c>
      <c r="D49" s="40">
        <v>7</v>
      </c>
      <c r="E49" s="40">
        <v>13000</v>
      </c>
      <c r="F49" s="24"/>
      <c r="G49" s="24"/>
      <c r="H49" s="56">
        <f t="shared" si="3"/>
        <v>91000</v>
      </c>
      <c r="I49" s="9">
        <f t="shared" si="0"/>
        <v>18621996</v>
      </c>
      <c r="K49" s="14"/>
      <c r="L49" s="15"/>
    </row>
    <row r="50" spans="1:12" ht="15.75" x14ac:dyDescent="0.25">
      <c r="A50" s="10"/>
      <c r="B50" s="40" t="s">
        <v>141</v>
      </c>
      <c r="C50" s="40" t="s">
        <v>31</v>
      </c>
      <c r="D50" s="40">
        <v>3</v>
      </c>
      <c r="E50" s="40">
        <v>15000</v>
      </c>
      <c r="F50" s="24"/>
      <c r="G50" s="24"/>
      <c r="H50" s="56">
        <f t="shared" si="3"/>
        <v>45000</v>
      </c>
      <c r="I50" s="9">
        <f t="shared" si="0"/>
        <v>18576996</v>
      </c>
      <c r="K50" s="14"/>
      <c r="L50" s="15"/>
    </row>
    <row r="51" spans="1:12" ht="15.75" x14ac:dyDescent="0.25">
      <c r="A51" s="10"/>
      <c r="B51" s="40" t="s">
        <v>125</v>
      </c>
      <c r="C51" s="40" t="s">
        <v>31</v>
      </c>
      <c r="D51" s="40">
        <v>1</v>
      </c>
      <c r="E51" s="40">
        <v>55000</v>
      </c>
      <c r="F51" s="24"/>
      <c r="G51" s="24"/>
      <c r="H51" s="56">
        <f t="shared" si="3"/>
        <v>55000</v>
      </c>
      <c r="I51" s="9">
        <f t="shared" si="0"/>
        <v>18521996</v>
      </c>
      <c r="K51" s="14"/>
      <c r="L51" s="15"/>
    </row>
    <row r="52" spans="1:12" ht="15.75" x14ac:dyDescent="0.25">
      <c r="A52" s="10"/>
      <c r="B52" s="40" t="s">
        <v>30</v>
      </c>
      <c r="C52" s="40"/>
      <c r="D52" s="40">
        <v>1</v>
      </c>
      <c r="E52" s="40">
        <v>360000</v>
      </c>
      <c r="F52" s="24"/>
      <c r="G52" s="24"/>
      <c r="H52" s="56">
        <f t="shared" si="3"/>
        <v>360000</v>
      </c>
      <c r="I52" s="9">
        <f t="shared" si="0"/>
        <v>18161996</v>
      </c>
      <c r="K52" s="14"/>
      <c r="L52" s="15"/>
    </row>
    <row r="53" spans="1:12" ht="15.75" x14ac:dyDescent="0.25">
      <c r="A53" s="10"/>
      <c r="B53" s="40" t="s">
        <v>63</v>
      </c>
      <c r="C53" s="40" t="s">
        <v>100</v>
      </c>
      <c r="D53" s="40">
        <v>1</v>
      </c>
      <c r="E53" s="40">
        <v>10000</v>
      </c>
      <c r="F53" s="24"/>
      <c r="G53" s="24"/>
      <c r="H53" s="56">
        <f t="shared" si="3"/>
        <v>10000</v>
      </c>
      <c r="I53" s="9">
        <f t="shared" si="0"/>
        <v>18151996</v>
      </c>
      <c r="K53" s="14"/>
      <c r="L53" s="15"/>
    </row>
    <row r="54" spans="1:12" ht="15.75" x14ac:dyDescent="0.25">
      <c r="A54" s="10"/>
      <c r="B54" s="40" t="s">
        <v>21</v>
      </c>
      <c r="C54" s="40"/>
      <c r="D54" s="40">
        <v>3</v>
      </c>
      <c r="E54" s="40">
        <v>5000</v>
      </c>
      <c r="F54" s="24"/>
      <c r="G54" s="24"/>
      <c r="H54" s="56">
        <f t="shared" si="3"/>
        <v>15000</v>
      </c>
      <c r="I54" s="9">
        <f t="shared" si="0"/>
        <v>18136996</v>
      </c>
      <c r="K54" s="14"/>
      <c r="L54" s="15"/>
    </row>
    <row r="55" spans="1:12" ht="15.75" x14ac:dyDescent="0.25">
      <c r="A55" s="10"/>
      <c r="B55" s="40"/>
      <c r="C55" s="40"/>
      <c r="D55" s="40"/>
      <c r="E55" s="40"/>
      <c r="F55" s="24"/>
      <c r="G55" s="24"/>
      <c r="H55" s="56">
        <f t="shared" si="3"/>
        <v>0</v>
      </c>
      <c r="I55" s="9">
        <f t="shared" si="0"/>
        <v>18136996</v>
      </c>
      <c r="K55" s="14"/>
      <c r="L55" s="15"/>
    </row>
    <row r="56" spans="1:12" ht="15.75" x14ac:dyDescent="0.25">
      <c r="A56" s="10"/>
      <c r="B56" s="40"/>
      <c r="C56" s="21"/>
      <c r="D56" s="40"/>
      <c r="E56" s="51"/>
      <c r="F56" s="24"/>
      <c r="G56" s="24"/>
      <c r="H56" s="56">
        <f t="shared" si="3"/>
        <v>0</v>
      </c>
      <c r="I56" s="9">
        <f t="shared" si="0"/>
        <v>18136996</v>
      </c>
      <c r="K56" s="14"/>
      <c r="L56" s="15"/>
    </row>
    <row r="57" spans="1:12" ht="15.75" x14ac:dyDescent="0.25">
      <c r="A57" s="16" t="s">
        <v>187</v>
      </c>
      <c r="B57" s="16"/>
      <c r="C57" s="16"/>
      <c r="D57" s="16"/>
      <c r="E57" s="17"/>
      <c r="F57" s="18">
        <f>SUM(F5:F25)</f>
        <v>500000</v>
      </c>
      <c r="G57" s="18">
        <f>SUM(G5:G25)</f>
        <v>6000000</v>
      </c>
      <c r="H57" s="63">
        <f>SUM(H5:H56)</f>
        <v>4633000</v>
      </c>
      <c r="I57" s="65">
        <f>I4+F58-H57</f>
        <v>18136996</v>
      </c>
    </row>
    <row r="58" spans="1:12" ht="15.75" x14ac:dyDescent="0.25">
      <c r="A58" s="67" t="s">
        <v>188</v>
      </c>
      <c r="B58" s="68"/>
      <c r="C58" s="19"/>
      <c r="D58" s="19"/>
      <c r="E58" s="20"/>
      <c r="F58" s="69">
        <f>F57+G57</f>
        <v>6500000</v>
      </c>
      <c r="G58" s="70"/>
      <c r="H58" s="64"/>
      <c r="I58" s="66"/>
    </row>
    <row r="59" spans="1:12" x14ac:dyDescent="0.25">
      <c r="E59" s="28"/>
      <c r="H59" s="48"/>
    </row>
    <row r="60" spans="1:12" x14ac:dyDescent="0.25">
      <c r="E60" s="28"/>
      <c r="H60" s="48"/>
    </row>
  </sheetData>
  <mergeCells count="6">
    <mergeCell ref="A1:I1"/>
    <mergeCell ref="F2:G2"/>
    <mergeCell ref="H57:H58"/>
    <mergeCell ref="I57:I58"/>
    <mergeCell ref="A58:B58"/>
    <mergeCell ref="F58:G5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"/>
  <sheetViews>
    <sheetView topLeftCell="A10" workbookViewId="0">
      <selection activeCell="E15" sqref="E15"/>
    </sheetView>
  </sheetViews>
  <sheetFormatPr defaultRowHeight="15" x14ac:dyDescent="0.25"/>
  <cols>
    <col min="1" max="1" width="20.7109375" customWidth="1"/>
    <col min="2" max="2" width="29.140625" customWidth="1"/>
    <col min="3" max="3" width="9.85546875" customWidth="1"/>
    <col min="4" max="4" width="10.85546875" customWidth="1"/>
    <col min="5" max="5" width="14" style="28" customWidth="1"/>
    <col min="6" max="6" width="14.28515625" customWidth="1"/>
    <col min="7" max="7" width="13.42578125" customWidth="1"/>
    <col min="8" max="8" width="15.5703125" style="28" customWidth="1"/>
    <col min="9" max="9" width="14.140625" customWidth="1"/>
    <col min="12" max="12" width="14" customWidth="1"/>
  </cols>
  <sheetData>
    <row r="1" spans="1:10" ht="18.75" x14ac:dyDescent="0.25">
      <c r="A1" s="59" t="s">
        <v>189</v>
      </c>
      <c r="B1" s="60"/>
      <c r="C1" s="60"/>
      <c r="D1" s="60"/>
      <c r="E1" s="60"/>
      <c r="F1" s="60"/>
      <c r="G1" s="60"/>
      <c r="H1" s="60"/>
      <c r="I1" s="61"/>
    </row>
    <row r="2" spans="1:10" ht="15.75" x14ac:dyDescent="0.25">
      <c r="A2" s="1" t="s">
        <v>0</v>
      </c>
      <c r="B2" s="2" t="s">
        <v>1</v>
      </c>
      <c r="C2" s="2"/>
      <c r="D2" s="2" t="s">
        <v>2</v>
      </c>
      <c r="E2" s="35" t="s">
        <v>3</v>
      </c>
      <c r="F2" s="62" t="s">
        <v>4</v>
      </c>
      <c r="G2" s="62"/>
      <c r="H2" s="35" t="s">
        <v>5</v>
      </c>
      <c r="I2" s="57" t="s">
        <v>6</v>
      </c>
    </row>
    <row r="3" spans="1:10" ht="15.75" x14ac:dyDescent="0.25">
      <c r="A3" s="1"/>
      <c r="B3" s="2"/>
      <c r="C3" s="2"/>
      <c r="D3" s="2"/>
      <c r="E3" s="35"/>
      <c r="F3" s="57" t="s">
        <v>7</v>
      </c>
      <c r="G3" s="57" t="s">
        <v>8</v>
      </c>
      <c r="H3" s="35"/>
      <c r="I3" s="57"/>
    </row>
    <row r="4" spans="1:10" ht="15.75" x14ac:dyDescent="0.25">
      <c r="A4" s="3" t="s">
        <v>190</v>
      </c>
      <c r="B4" s="3"/>
      <c r="C4" s="3"/>
      <c r="D4" s="3"/>
      <c r="E4" s="36"/>
      <c r="F4" s="4"/>
      <c r="G4" s="4"/>
      <c r="H4" s="36"/>
      <c r="I4" s="9">
        <v>18136996</v>
      </c>
    </row>
    <row r="5" spans="1:10" ht="15.75" x14ac:dyDescent="0.25">
      <c r="A5" s="5" t="s">
        <v>198</v>
      </c>
      <c r="B5" s="6" t="s">
        <v>151</v>
      </c>
      <c r="C5" s="6"/>
      <c r="D5" s="7"/>
      <c r="E5" s="37"/>
      <c r="F5" s="8"/>
      <c r="G5" s="8">
        <v>200000</v>
      </c>
      <c r="H5" s="37"/>
      <c r="I5" s="9">
        <f>I4+F5+G5-H5</f>
        <v>18336996</v>
      </c>
    </row>
    <row r="6" spans="1:10" ht="15.75" x14ac:dyDescent="0.25">
      <c r="A6" s="5" t="s">
        <v>174</v>
      </c>
      <c r="B6" s="6" t="s">
        <v>199</v>
      </c>
      <c r="C6" s="6"/>
      <c r="D6" s="7"/>
      <c r="E6" s="37"/>
      <c r="F6" s="8">
        <v>500000</v>
      </c>
      <c r="G6" s="8"/>
      <c r="H6" s="37"/>
      <c r="I6" s="9">
        <f t="shared" ref="I6:I11" si="0">I5+F6+G6-H6</f>
        <v>18836996</v>
      </c>
    </row>
    <row r="7" spans="1:10" ht="15.75" x14ac:dyDescent="0.25">
      <c r="A7" s="5" t="s">
        <v>200</v>
      </c>
      <c r="B7" s="6" t="s">
        <v>93</v>
      </c>
      <c r="C7" s="6"/>
      <c r="D7" s="7"/>
      <c r="E7" s="37"/>
      <c r="F7" s="8">
        <v>1200000</v>
      </c>
      <c r="G7" s="8"/>
      <c r="H7" s="37"/>
      <c r="I7" s="9">
        <f t="shared" si="0"/>
        <v>20036996</v>
      </c>
    </row>
    <row r="8" spans="1:10" ht="15.75" x14ac:dyDescent="0.25">
      <c r="A8" s="5" t="s">
        <v>201</v>
      </c>
      <c r="B8" s="6" t="s">
        <v>202</v>
      </c>
      <c r="C8" s="6"/>
      <c r="D8" s="7"/>
      <c r="E8" s="37"/>
      <c r="F8" s="8"/>
      <c r="G8" s="8">
        <v>2000000</v>
      </c>
      <c r="H8" s="37"/>
      <c r="I8" s="9">
        <f t="shared" si="0"/>
        <v>22036996</v>
      </c>
    </row>
    <row r="9" spans="1:10" ht="15.75" x14ac:dyDescent="0.25">
      <c r="A9" s="5" t="s">
        <v>203</v>
      </c>
      <c r="B9" s="53" t="s">
        <v>151</v>
      </c>
      <c r="C9" s="6"/>
      <c r="D9" s="7"/>
      <c r="E9" s="37"/>
      <c r="F9" s="8"/>
      <c r="G9" s="8">
        <v>200000</v>
      </c>
      <c r="H9" s="37"/>
      <c r="I9" s="9">
        <f t="shared" si="0"/>
        <v>22236996</v>
      </c>
    </row>
    <row r="10" spans="1:10" ht="15.75" x14ac:dyDescent="0.25">
      <c r="A10" s="5" t="s">
        <v>204</v>
      </c>
      <c r="B10" s="6" t="s">
        <v>205</v>
      </c>
      <c r="C10" s="6"/>
      <c r="D10" s="7"/>
      <c r="E10" s="37"/>
      <c r="F10" s="8">
        <v>0</v>
      </c>
      <c r="G10" s="8">
        <v>200000</v>
      </c>
      <c r="H10" s="37">
        <v>0</v>
      </c>
      <c r="I10" s="9">
        <f t="shared" si="0"/>
        <v>22436996</v>
      </c>
    </row>
    <row r="11" spans="1:10" ht="15.75" x14ac:dyDescent="0.25">
      <c r="A11" s="5"/>
      <c r="B11" s="6"/>
      <c r="C11" s="6"/>
      <c r="D11" s="7"/>
      <c r="E11" s="37"/>
      <c r="F11" s="8"/>
      <c r="G11" s="8"/>
      <c r="H11" s="37"/>
      <c r="I11" s="9">
        <f t="shared" si="0"/>
        <v>22436996</v>
      </c>
    </row>
    <row r="12" spans="1:10" ht="15.75" x14ac:dyDescent="0.25">
      <c r="A12" s="5"/>
      <c r="B12" s="6"/>
      <c r="C12" s="6"/>
      <c r="D12" s="7"/>
      <c r="E12" s="37"/>
      <c r="F12" s="8"/>
      <c r="G12" s="8"/>
      <c r="H12" s="37"/>
      <c r="I12" s="9">
        <f t="shared" ref="I12:I56" si="1">I11+F12+G12-H12</f>
        <v>22436996</v>
      </c>
    </row>
    <row r="13" spans="1:10" ht="15.75" x14ac:dyDescent="0.25">
      <c r="A13" s="5"/>
      <c r="B13" s="6"/>
      <c r="C13" s="6"/>
      <c r="D13" s="7"/>
      <c r="E13" s="37"/>
      <c r="F13" s="8"/>
      <c r="G13" s="8"/>
      <c r="H13" s="37"/>
      <c r="I13" s="9">
        <f t="shared" si="1"/>
        <v>22436996</v>
      </c>
    </row>
    <row r="14" spans="1:10" ht="15.75" x14ac:dyDescent="0.25">
      <c r="A14" s="25" t="s">
        <v>191</v>
      </c>
      <c r="B14" s="40" t="s">
        <v>160</v>
      </c>
      <c r="C14" s="40" t="s">
        <v>31</v>
      </c>
      <c r="D14" s="40">
        <v>40</v>
      </c>
      <c r="E14" s="51">
        <v>15000</v>
      </c>
      <c r="F14" s="23"/>
      <c r="G14" s="23"/>
      <c r="H14" s="49">
        <f>D14*E14</f>
        <v>600000</v>
      </c>
      <c r="I14" s="9">
        <f t="shared" si="1"/>
        <v>21836996</v>
      </c>
    </row>
    <row r="15" spans="1:10" ht="15.75" x14ac:dyDescent="0.25">
      <c r="A15" s="10"/>
      <c r="B15" s="40" t="s">
        <v>139</v>
      </c>
      <c r="C15" s="40" t="s">
        <v>31</v>
      </c>
      <c r="D15" s="40">
        <v>5</v>
      </c>
      <c r="E15" s="51">
        <v>120000</v>
      </c>
      <c r="F15" s="23"/>
      <c r="G15" s="23"/>
      <c r="H15" s="49">
        <v>600000</v>
      </c>
      <c r="I15" s="9">
        <f>I14+F15+G15-H15</f>
        <v>21236996</v>
      </c>
      <c r="J15" s="11"/>
    </row>
    <row r="16" spans="1:10" ht="15.75" x14ac:dyDescent="0.25">
      <c r="A16" s="10"/>
      <c r="B16" s="40" t="s">
        <v>124</v>
      </c>
      <c r="C16" s="40" t="s">
        <v>31</v>
      </c>
      <c r="D16" s="40">
        <v>6</v>
      </c>
      <c r="E16" s="51">
        <v>45000</v>
      </c>
      <c r="F16" s="23"/>
      <c r="G16" s="23"/>
      <c r="H16" s="49">
        <f>D16*E16</f>
        <v>270000</v>
      </c>
      <c r="I16" s="9">
        <f>I15+F16+G16-H16</f>
        <v>20966996</v>
      </c>
    </row>
    <row r="17" spans="1:12" ht="15.75" x14ac:dyDescent="0.25">
      <c r="A17" s="10"/>
      <c r="B17" s="40" t="s">
        <v>129</v>
      </c>
      <c r="C17" s="40" t="s">
        <v>31</v>
      </c>
      <c r="D17" s="40">
        <v>7</v>
      </c>
      <c r="E17" s="51">
        <v>13000</v>
      </c>
      <c r="F17" s="23"/>
      <c r="G17" s="23"/>
      <c r="H17" s="49">
        <f t="shared" ref="H17:H19" si="2">D17*E17</f>
        <v>91000</v>
      </c>
      <c r="I17" s="9">
        <f t="shared" ref="I17:I18" si="3">I16+F17+G17-H17</f>
        <v>20875996</v>
      </c>
    </row>
    <row r="18" spans="1:12" ht="15.75" x14ac:dyDescent="0.25">
      <c r="A18" s="10"/>
      <c r="B18" s="40" t="s">
        <v>130</v>
      </c>
      <c r="C18" s="40" t="s">
        <v>31</v>
      </c>
      <c r="D18" s="40">
        <v>3</v>
      </c>
      <c r="E18" s="51">
        <v>15000</v>
      </c>
      <c r="F18" s="23"/>
      <c r="G18" s="23"/>
      <c r="H18" s="49">
        <f t="shared" si="2"/>
        <v>45000</v>
      </c>
      <c r="I18" s="9">
        <f t="shared" si="3"/>
        <v>20830996</v>
      </c>
    </row>
    <row r="19" spans="1:12" ht="15.75" x14ac:dyDescent="0.25">
      <c r="A19" s="10"/>
      <c r="B19" s="40" t="s">
        <v>28</v>
      </c>
      <c r="C19" s="40"/>
      <c r="D19" s="40">
        <v>1</v>
      </c>
      <c r="E19" s="51">
        <v>65000</v>
      </c>
      <c r="F19" s="23"/>
      <c r="G19" s="23"/>
      <c r="H19" s="49">
        <f t="shared" si="2"/>
        <v>65000</v>
      </c>
      <c r="I19" s="9">
        <f t="shared" si="1"/>
        <v>20765996</v>
      </c>
      <c r="K19" s="12" t="s">
        <v>10</v>
      </c>
      <c r="L19" s="13">
        <f>SUM(H14:H21)</f>
        <v>1671000</v>
      </c>
    </row>
    <row r="20" spans="1:12" ht="15.75" x14ac:dyDescent="0.25">
      <c r="A20" s="10"/>
      <c r="B20" s="40"/>
      <c r="C20" s="40"/>
      <c r="D20" s="40"/>
      <c r="E20" s="51"/>
      <c r="F20" s="23"/>
      <c r="G20" s="23"/>
      <c r="H20" s="49">
        <f t="shared" ref="H20:H21" si="4">D20*E20</f>
        <v>0</v>
      </c>
      <c r="I20" s="9">
        <f t="shared" si="1"/>
        <v>20765996</v>
      </c>
      <c r="K20" s="12" t="s">
        <v>11</v>
      </c>
      <c r="L20" s="13">
        <f>SUM(H23:H35)</f>
        <v>921000</v>
      </c>
    </row>
    <row r="21" spans="1:12" ht="15.75" x14ac:dyDescent="0.25">
      <c r="A21" s="10"/>
      <c r="B21" s="40"/>
      <c r="C21" s="40"/>
      <c r="D21" s="40"/>
      <c r="E21" s="51"/>
      <c r="F21" s="23"/>
      <c r="G21" s="23"/>
      <c r="H21" s="49">
        <f t="shared" si="4"/>
        <v>0</v>
      </c>
      <c r="I21" s="9">
        <f t="shared" si="1"/>
        <v>20765996</v>
      </c>
      <c r="K21" s="12" t="s">
        <v>12</v>
      </c>
      <c r="L21" s="13">
        <f>SUM(H38:H46)</f>
        <v>1211000</v>
      </c>
    </row>
    <row r="22" spans="1:12" ht="15.75" x14ac:dyDescent="0.25">
      <c r="A22" s="10"/>
      <c r="B22" s="21"/>
      <c r="C22" s="21"/>
      <c r="D22" s="21"/>
      <c r="E22" s="22"/>
      <c r="F22" s="23"/>
      <c r="G22" s="23"/>
      <c r="H22" s="49"/>
      <c r="I22" s="9">
        <f t="shared" si="1"/>
        <v>20765996</v>
      </c>
      <c r="K22" s="12" t="s">
        <v>13</v>
      </c>
      <c r="L22" s="13">
        <f>SUM(H47:H56)</f>
        <v>881000</v>
      </c>
    </row>
    <row r="23" spans="1:12" ht="15.75" x14ac:dyDescent="0.25">
      <c r="A23" s="25" t="s">
        <v>194</v>
      </c>
      <c r="B23" s="40" t="s">
        <v>122</v>
      </c>
      <c r="C23" s="40" t="s">
        <v>31</v>
      </c>
      <c r="D23" s="40"/>
      <c r="E23" s="22"/>
      <c r="F23" s="23"/>
      <c r="G23" s="23"/>
      <c r="H23" s="56">
        <f>E23*D23</f>
        <v>0</v>
      </c>
      <c r="I23" s="9">
        <f t="shared" si="1"/>
        <v>20765996</v>
      </c>
      <c r="K23" s="12" t="s">
        <v>14</v>
      </c>
      <c r="L23" s="13"/>
    </row>
    <row r="24" spans="1:12" ht="15.75" x14ac:dyDescent="0.25">
      <c r="A24" s="10"/>
      <c r="B24" s="40" t="s">
        <v>123</v>
      </c>
      <c r="C24" s="40" t="s">
        <v>31</v>
      </c>
      <c r="D24" s="40">
        <v>5</v>
      </c>
      <c r="E24" s="22">
        <v>120000</v>
      </c>
      <c r="F24" s="23"/>
      <c r="G24" s="23"/>
      <c r="H24" s="56">
        <f t="shared" ref="H24:H30" si="5">E24*D24</f>
        <v>600000</v>
      </c>
      <c r="I24" s="9">
        <f>I23+F24+G24-H24</f>
        <v>20165996</v>
      </c>
      <c r="K24" s="14"/>
      <c r="L24" s="15" t="e">
        <f>SUM</f>
        <v>#NAME?</v>
      </c>
    </row>
    <row r="25" spans="1:12" ht="15.75" x14ac:dyDescent="0.25">
      <c r="A25" s="10"/>
      <c r="B25" s="40" t="s">
        <v>129</v>
      </c>
      <c r="C25" s="40" t="s">
        <v>31</v>
      </c>
      <c r="D25" s="40">
        <v>7</v>
      </c>
      <c r="E25" s="22">
        <v>13000</v>
      </c>
      <c r="F25" s="24"/>
      <c r="G25" s="24"/>
      <c r="H25" s="56">
        <f t="shared" si="5"/>
        <v>91000</v>
      </c>
      <c r="I25" s="9">
        <f t="shared" si="1"/>
        <v>20074996</v>
      </c>
      <c r="K25" s="30" t="s">
        <v>37</v>
      </c>
      <c r="L25" s="29">
        <f>L19+L20+L21+L22+L23</f>
        <v>4684000</v>
      </c>
    </row>
    <row r="26" spans="1:12" ht="15.75" x14ac:dyDescent="0.25">
      <c r="A26" s="10"/>
      <c r="B26" s="40" t="s">
        <v>130</v>
      </c>
      <c r="C26" s="40" t="s">
        <v>31</v>
      </c>
      <c r="D26" s="40">
        <v>3</v>
      </c>
      <c r="E26" s="22">
        <v>15000</v>
      </c>
      <c r="F26" s="24"/>
      <c r="G26" s="24"/>
      <c r="H26" s="56">
        <f t="shared" si="5"/>
        <v>45000</v>
      </c>
      <c r="I26" s="9">
        <f t="shared" si="1"/>
        <v>20029996</v>
      </c>
      <c r="K26" s="14"/>
      <c r="L26" s="15"/>
    </row>
    <row r="27" spans="1:12" ht="15.75" x14ac:dyDescent="0.25">
      <c r="B27" s="40" t="s">
        <v>125</v>
      </c>
      <c r="C27" s="40"/>
      <c r="D27" s="40">
        <v>1</v>
      </c>
      <c r="E27" s="27">
        <v>65000</v>
      </c>
      <c r="F27" s="24"/>
      <c r="G27" s="24"/>
      <c r="H27" s="56">
        <f t="shared" si="5"/>
        <v>65000</v>
      </c>
      <c r="I27" s="9">
        <f t="shared" si="1"/>
        <v>19964996</v>
      </c>
      <c r="K27" s="14"/>
      <c r="L27" s="15"/>
    </row>
    <row r="28" spans="1:12" ht="15.75" x14ac:dyDescent="0.25">
      <c r="A28" s="10"/>
      <c r="B28" s="40" t="s">
        <v>192</v>
      </c>
      <c r="C28" s="40" t="s">
        <v>193</v>
      </c>
      <c r="D28" s="40">
        <v>1</v>
      </c>
      <c r="E28" s="27">
        <v>60000</v>
      </c>
      <c r="F28" s="24"/>
      <c r="G28" s="24"/>
      <c r="H28" s="56">
        <f t="shared" si="5"/>
        <v>60000</v>
      </c>
      <c r="I28" s="9">
        <f t="shared" si="1"/>
        <v>19904996</v>
      </c>
      <c r="K28" s="14"/>
      <c r="L28" s="15"/>
    </row>
    <row r="29" spans="1:12" ht="15.75" x14ac:dyDescent="0.25">
      <c r="A29" s="10"/>
      <c r="B29" s="40" t="s">
        <v>81</v>
      </c>
      <c r="C29" s="40" t="s">
        <v>33</v>
      </c>
      <c r="D29" s="40">
        <v>1</v>
      </c>
      <c r="E29" s="27">
        <v>40000</v>
      </c>
      <c r="F29" s="24"/>
      <c r="G29" s="24"/>
      <c r="H29" s="56">
        <f t="shared" si="5"/>
        <v>40000</v>
      </c>
      <c r="I29" s="9">
        <f t="shared" si="1"/>
        <v>19864996</v>
      </c>
      <c r="K29" s="14"/>
      <c r="L29" s="15"/>
    </row>
    <row r="30" spans="1:12" ht="15.75" x14ac:dyDescent="0.25">
      <c r="A30" s="10"/>
      <c r="B30" s="40" t="s">
        <v>21</v>
      </c>
      <c r="C30" s="40" t="s">
        <v>33</v>
      </c>
      <c r="D30" s="40">
        <v>2</v>
      </c>
      <c r="E30" s="27">
        <v>10000</v>
      </c>
      <c r="F30" s="24"/>
      <c r="G30" s="24"/>
      <c r="H30" s="56">
        <f t="shared" si="5"/>
        <v>20000</v>
      </c>
      <c r="I30" s="9">
        <f t="shared" si="1"/>
        <v>19844996</v>
      </c>
      <c r="K30" s="14"/>
      <c r="L30" s="15"/>
    </row>
    <row r="31" spans="1:12" ht="15.75" x14ac:dyDescent="0.25">
      <c r="B31" s="40"/>
      <c r="C31" s="40"/>
      <c r="D31" s="40"/>
      <c r="E31" s="27"/>
      <c r="F31" s="24"/>
      <c r="G31" s="24"/>
      <c r="H31" s="56">
        <f t="shared" ref="H31:H56" si="6">D31*E31</f>
        <v>0</v>
      </c>
      <c r="I31" s="9">
        <f t="shared" si="1"/>
        <v>19844996</v>
      </c>
      <c r="K31" s="14"/>
      <c r="L31" s="15"/>
    </row>
    <row r="32" spans="1:12" ht="15.75" x14ac:dyDescent="0.25">
      <c r="A32" s="10"/>
      <c r="B32" s="40"/>
      <c r="C32" s="40"/>
      <c r="D32" s="40"/>
      <c r="E32" s="27"/>
      <c r="F32" s="24"/>
      <c r="G32" s="24"/>
      <c r="H32" s="56">
        <f t="shared" si="6"/>
        <v>0</v>
      </c>
      <c r="I32" s="9">
        <f t="shared" si="1"/>
        <v>19844996</v>
      </c>
      <c r="K32" s="14"/>
      <c r="L32" s="15"/>
    </row>
    <row r="33" spans="1:12" ht="15.75" x14ac:dyDescent="0.25">
      <c r="A33" s="10"/>
      <c r="B33" s="40"/>
      <c r="C33" s="40"/>
      <c r="D33" s="40"/>
      <c r="E33" s="27"/>
      <c r="F33" s="24"/>
      <c r="G33" s="24"/>
      <c r="H33" s="56">
        <f t="shared" si="6"/>
        <v>0</v>
      </c>
      <c r="I33" s="9">
        <f t="shared" si="1"/>
        <v>19844996</v>
      </c>
      <c r="K33" s="14"/>
      <c r="L33" s="15"/>
    </row>
    <row r="34" spans="1:12" ht="15.75" x14ac:dyDescent="0.25">
      <c r="A34" s="10"/>
      <c r="B34" s="40"/>
      <c r="C34" s="40"/>
      <c r="D34" s="40"/>
      <c r="E34" s="27"/>
      <c r="F34" s="24"/>
      <c r="G34" s="24"/>
      <c r="H34" s="56">
        <f t="shared" si="6"/>
        <v>0</v>
      </c>
      <c r="I34" s="9">
        <f t="shared" si="1"/>
        <v>19844996</v>
      </c>
      <c r="K34" s="14"/>
      <c r="L34" s="15"/>
    </row>
    <row r="35" spans="1:12" ht="15.75" x14ac:dyDescent="0.25">
      <c r="A35" s="10"/>
      <c r="B35" s="40"/>
      <c r="C35" s="40"/>
      <c r="D35" s="40"/>
      <c r="E35" s="22"/>
      <c r="F35" s="24"/>
      <c r="G35" s="24"/>
      <c r="H35" s="56">
        <f t="shared" si="6"/>
        <v>0</v>
      </c>
      <c r="I35" s="9">
        <f t="shared" si="1"/>
        <v>19844996</v>
      </c>
      <c r="K35" s="14"/>
      <c r="L35" s="15"/>
    </row>
    <row r="36" spans="1:12" ht="15.75" x14ac:dyDescent="0.25">
      <c r="B36" s="40"/>
      <c r="C36" s="26"/>
      <c r="D36" s="40"/>
      <c r="E36" s="27"/>
      <c r="F36" s="24"/>
      <c r="G36" s="24"/>
      <c r="H36" s="56">
        <f t="shared" si="6"/>
        <v>0</v>
      </c>
      <c r="I36" s="9">
        <f t="shared" si="1"/>
        <v>19844996</v>
      </c>
      <c r="K36" s="14"/>
      <c r="L36" s="15"/>
    </row>
    <row r="37" spans="1:12" ht="15.75" x14ac:dyDescent="0.25">
      <c r="A37" s="25" t="s">
        <v>196</v>
      </c>
      <c r="B37" s="40" t="s">
        <v>122</v>
      </c>
      <c r="C37" s="40" t="s">
        <v>31</v>
      </c>
      <c r="D37" s="40"/>
      <c r="E37" s="51"/>
      <c r="F37" s="24"/>
      <c r="G37" s="24"/>
      <c r="H37" s="56">
        <f t="shared" si="6"/>
        <v>0</v>
      </c>
      <c r="I37" s="9">
        <f t="shared" si="1"/>
        <v>19844996</v>
      </c>
      <c r="K37" s="14"/>
      <c r="L37" s="15"/>
    </row>
    <row r="38" spans="1:12" ht="15.75" x14ac:dyDescent="0.25">
      <c r="A38" s="10"/>
      <c r="B38" s="40" t="s">
        <v>123</v>
      </c>
      <c r="C38" s="40" t="s">
        <v>31</v>
      </c>
      <c r="D38" s="40">
        <v>5</v>
      </c>
      <c r="E38" s="51">
        <v>120000</v>
      </c>
      <c r="F38" s="24"/>
      <c r="G38" s="24"/>
      <c r="H38" s="56">
        <f t="shared" si="6"/>
        <v>600000</v>
      </c>
      <c r="I38" s="9">
        <f t="shared" si="1"/>
        <v>19244996</v>
      </c>
      <c r="K38" s="14"/>
      <c r="L38" s="15"/>
    </row>
    <row r="39" spans="1:12" ht="15.75" x14ac:dyDescent="0.25">
      <c r="A39" s="10"/>
      <c r="B39" s="40" t="s">
        <v>129</v>
      </c>
      <c r="C39" s="40" t="s">
        <v>31</v>
      </c>
      <c r="D39" s="40">
        <v>7</v>
      </c>
      <c r="E39" s="51">
        <v>13000</v>
      </c>
      <c r="F39" s="24"/>
      <c r="G39" s="24"/>
      <c r="H39" s="56">
        <f t="shared" si="6"/>
        <v>91000</v>
      </c>
      <c r="I39" s="9">
        <f t="shared" si="1"/>
        <v>19153996</v>
      </c>
      <c r="K39" s="14"/>
      <c r="L39" s="15"/>
    </row>
    <row r="40" spans="1:12" ht="15.75" x14ac:dyDescent="0.25">
      <c r="A40" s="10"/>
      <c r="B40" s="40" t="s">
        <v>130</v>
      </c>
      <c r="C40" s="40" t="s">
        <v>31</v>
      </c>
      <c r="D40" s="40">
        <v>3</v>
      </c>
      <c r="E40" s="51">
        <v>15000</v>
      </c>
      <c r="F40" s="24"/>
      <c r="G40" s="24"/>
      <c r="H40" s="56">
        <f t="shared" si="6"/>
        <v>45000</v>
      </c>
      <c r="I40" s="9">
        <f t="shared" si="1"/>
        <v>19108996</v>
      </c>
      <c r="K40" s="14"/>
      <c r="L40" s="15"/>
    </row>
    <row r="41" spans="1:12" ht="15.75" x14ac:dyDescent="0.25">
      <c r="A41" s="10"/>
      <c r="B41" s="40" t="s">
        <v>125</v>
      </c>
      <c r="C41" s="40"/>
      <c r="D41" s="40">
        <v>1</v>
      </c>
      <c r="E41" s="51">
        <v>65000</v>
      </c>
      <c r="F41" s="24"/>
      <c r="G41" s="24"/>
      <c r="H41" s="56">
        <f t="shared" si="6"/>
        <v>65000</v>
      </c>
      <c r="I41" s="9">
        <f t="shared" si="1"/>
        <v>19043996</v>
      </c>
      <c r="K41" s="14"/>
      <c r="L41" s="15"/>
    </row>
    <row r="42" spans="1:12" ht="15.75" x14ac:dyDescent="0.25">
      <c r="A42" s="25"/>
      <c r="B42" s="40" t="s">
        <v>195</v>
      </c>
      <c r="C42" s="40" t="s">
        <v>193</v>
      </c>
      <c r="D42" s="40">
        <v>1</v>
      </c>
      <c r="E42" s="51">
        <v>10000</v>
      </c>
      <c r="F42" s="24"/>
      <c r="G42" s="24"/>
      <c r="H42" s="56">
        <f t="shared" si="6"/>
        <v>10000</v>
      </c>
      <c r="I42" s="9">
        <f t="shared" si="1"/>
        <v>19033996</v>
      </c>
      <c r="K42" s="14"/>
      <c r="L42" s="15"/>
    </row>
    <row r="43" spans="1:12" ht="15.75" x14ac:dyDescent="0.25">
      <c r="A43" s="10"/>
      <c r="B43" s="40" t="s">
        <v>16</v>
      </c>
      <c r="C43" s="40" t="s">
        <v>32</v>
      </c>
      <c r="D43" s="40">
        <v>1</v>
      </c>
      <c r="E43" s="51">
        <v>40000</v>
      </c>
      <c r="F43" s="24"/>
      <c r="G43" s="24"/>
      <c r="H43" s="56">
        <f t="shared" si="6"/>
        <v>40000</v>
      </c>
      <c r="I43" s="9">
        <f t="shared" si="1"/>
        <v>18993996</v>
      </c>
      <c r="K43" s="14"/>
      <c r="L43" s="15"/>
    </row>
    <row r="44" spans="1:12" ht="15.75" x14ac:dyDescent="0.25">
      <c r="A44" s="10"/>
      <c r="B44" s="40" t="s">
        <v>30</v>
      </c>
      <c r="C44" s="40" t="s">
        <v>36</v>
      </c>
      <c r="D44" s="40">
        <v>1</v>
      </c>
      <c r="E44" s="51">
        <v>360000</v>
      </c>
      <c r="F44" s="24"/>
      <c r="G44" s="24"/>
      <c r="H44" s="56">
        <f t="shared" si="6"/>
        <v>360000</v>
      </c>
      <c r="I44" s="9">
        <f t="shared" si="1"/>
        <v>18633996</v>
      </c>
      <c r="K44" s="14"/>
      <c r="L44" s="15"/>
    </row>
    <row r="45" spans="1:12" ht="15.75" x14ac:dyDescent="0.25">
      <c r="B45" s="40"/>
      <c r="C45" s="40"/>
      <c r="D45" s="40"/>
      <c r="E45" s="51"/>
      <c r="F45" s="24"/>
      <c r="G45" s="24"/>
      <c r="H45" s="56">
        <f t="shared" si="6"/>
        <v>0</v>
      </c>
      <c r="I45" s="9">
        <f t="shared" si="1"/>
        <v>18633996</v>
      </c>
      <c r="K45" s="14"/>
      <c r="L45" s="15"/>
    </row>
    <row r="46" spans="1:12" ht="15.75" x14ac:dyDescent="0.25">
      <c r="A46" s="10"/>
      <c r="B46" s="40"/>
      <c r="C46" s="26"/>
      <c r="D46" s="40"/>
      <c r="E46" s="51"/>
      <c r="F46" s="24"/>
      <c r="G46" s="24"/>
      <c r="H46" s="56">
        <f t="shared" si="6"/>
        <v>0</v>
      </c>
      <c r="I46" s="9">
        <f t="shared" si="1"/>
        <v>18633996</v>
      </c>
      <c r="K46" s="14"/>
      <c r="L46" s="15"/>
    </row>
    <row r="47" spans="1:12" ht="15.75" x14ac:dyDescent="0.25">
      <c r="A47" s="10" t="s">
        <v>197</v>
      </c>
      <c r="B47" s="40" t="s">
        <v>138</v>
      </c>
      <c r="C47" s="40" t="s">
        <v>31</v>
      </c>
      <c r="D47" s="40"/>
      <c r="E47" s="51"/>
      <c r="F47" s="24"/>
      <c r="G47" s="24"/>
      <c r="H47" s="56">
        <f t="shared" si="6"/>
        <v>0</v>
      </c>
      <c r="I47" s="9">
        <f t="shared" si="1"/>
        <v>18633996</v>
      </c>
      <c r="K47" s="14"/>
      <c r="L47" s="15"/>
    </row>
    <row r="48" spans="1:12" ht="15.75" x14ac:dyDescent="0.25">
      <c r="A48" s="10"/>
      <c r="B48" s="40" t="s">
        <v>139</v>
      </c>
      <c r="C48" s="40" t="s">
        <v>31</v>
      </c>
      <c r="D48" s="40">
        <v>5</v>
      </c>
      <c r="E48" s="51">
        <v>120000</v>
      </c>
      <c r="F48" s="24"/>
      <c r="G48" s="24"/>
      <c r="H48" s="56">
        <f t="shared" si="6"/>
        <v>600000</v>
      </c>
      <c r="I48" s="9">
        <f t="shared" si="1"/>
        <v>18033996</v>
      </c>
      <c r="K48" s="14"/>
      <c r="L48" s="15"/>
    </row>
    <row r="49" spans="1:12" ht="15.75" x14ac:dyDescent="0.25">
      <c r="B49" s="40" t="s">
        <v>129</v>
      </c>
      <c r="C49" s="40" t="s">
        <v>31</v>
      </c>
      <c r="D49" s="40">
        <v>7</v>
      </c>
      <c r="E49" s="51">
        <v>13000</v>
      </c>
      <c r="F49" s="24"/>
      <c r="G49" s="24"/>
      <c r="H49" s="56">
        <f t="shared" si="6"/>
        <v>91000</v>
      </c>
      <c r="I49" s="9">
        <f t="shared" si="1"/>
        <v>17942996</v>
      </c>
      <c r="K49" s="14"/>
      <c r="L49" s="15"/>
    </row>
    <row r="50" spans="1:12" ht="15.75" x14ac:dyDescent="0.25">
      <c r="A50" s="10"/>
      <c r="B50" s="40" t="s">
        <v>141</v>
      </c>
      <c r="C50" s="40" t="s">
        <v>31</v>
      </c>
      <c r="D50" s="40">
        <v>3</v>
      </c>
      <c r="E50" s="51">
        <v>15000</v>
      </c>
      <c r="F50" s="24"/>
      <c r="G50" s="24"/>
      <c r="H50" s="56">
        <f t="shared" si="6"/>
        <v>45000</v>
      </c>
      <c r="I50" s="9">
        <f t="shared" si="1"/>
        <v>17897996</v>
      </c>
      <c r="K50" s="14"/>
      <c r="L50" s="15"/>
    </row>
    <row r="51" spans="1:12" ht="15.75" x14ac:dyDescent="0.25">
      <c r="A51" s="10"/>
      <c r="B51" s="40" t="s">
        <v>125</v>
      </c>
      <c r="C51" s="40"/>
      <c r="D51" s="40">
        <v>1</v>
      </c>
      <c r="E51" s="51">
        <v>65000</v>
      </c>
      <c r="F51" s="24"/>
      <c r="G51" s="24"/>
      <c r="H51" s="56">
        <f t="shared" si="6"/>
        <v>65000</v>
      </c>
      <c r="I51" s="9">
        <f t="shared" si="1"/>
        <v>17832996</v>
      </c>
      <c r="K51" s="14"/>
      <c r="L51" s="15"/>
    </row>
    <row r="52" spans="1:12" ht="15.75" x14ac:dyDescent="0.25">
      <c r="A52" s="10"/>
      <c r="B52" s="40" t="s">
        <v>17</v>
      </c>
      <c r="C52" s="40" t="s">
        <v>33</v>
      </c>
      <c r="D52" s="40">
        <v>1</v>
      </c>
      <c r="E52" s="51">
        <v>40000</v>
      </c>
      <c r="F52" s="24"/>
      <c r="G52" s="24"/>
      <c r="H52" s="56">
        <f t="shared" si="6"/>
        <v>40000</v>
      </c>
      <c r="I52" s="9">
        <f t="shared" si="1"/>
        <v>17792996</v>
      </c>
      <c r="K52" s="14"/>
      <c r="L52" s="15"/>
    </row>
    <row r="53" spans="1:12" ht="15.75" x14ac:dyDescent="0.25">
      <c r="A53" s="10"/>
      <c r="B53" s="40" t="s">
        <v>133</v>
      </c>
      <c r="C53" s="40" t="s">
        <v>100</v>
      </c>
      <c r="D53" s="40">
        <v>1</v>
      </c>
      <c r="E53" s="51">
        <v>30000</v>
      </c>
      <c r="F53" s="24"/>
      <c r="G53" s="24"/>
      <c r="H53" s="56">
        <f t="shared" si="6"/>
        <v>30000</v>
      </c>
      <c r="I53" s="9">
        <f t="shared" si="1"/>
        <v>17762996</v>
      </c>
      <c r="K53" s="14"/>
      <c r="L53" s="15"/>
    </row>
    <row r="54" spans="1:12" ht="15.75" x14ac:dyDescent="0.25">
      <c r="A54" s="10"/>
      <c r="B54" s="40" t="s">
        <v>63</v>
      </c>
      <c r="C54" s="40" t="s">
        <v>193</v>
      </c>
      <c r="D54" s="40">
        <v>1</v>
      </c>
      <c r="E54" s="51">
        <v>10000</v>
      </c>
      <c r="F54" s="24"/>
      <c r="G54" s="24"/>
      <c r="H54" s="56">
        <f t="shared" si="6"/>
        <v>10000</v>
      </c>
      <c r="I54" s="9">
        <f t="shared" si="1"/>
        <v>17752996</v>
      </c>
      <c r="K54" s="14"/>
      <c r="L54" s="15"/>
    </row>
    <row r="55" spans="1:12" ht="15.75" x14ac:dyDescent="0.25">
      <c r="A55" s="10"/>
      <c r="B55" s="40"/>
      <c r="C55" s="40"/>
      <c r="D55" s="40"/>
      <c r="E55" s="51"/>
      <c r="F55" s="24"/>
      <c r="G55" s="24"/>
      <c r="H55" s="56">
        <f t="shared" si="6"/>
        <v>0</v>
      </c>
      <c r="I55" s="9">
        <f t="shared" si="1"/>
        <v>17752996</v>
      </c>
      <c r="K55" s="14"/>
      <c r="L55" s="15"/>
    </row>
    <row r="56" spans="1:12" ht="15.75" x14ac:dyDescent="0.25">
      <c r="A56" s="10"/>
      <c r="B56" s="40"/>
      <c r="C56" s="21"/>
      <c r="D56" s="40"/>
      <c r="E56" s="51"/>
      <c r="F56" s="24"/>
      <c r="G56" s="24"/>
      <c r="H56" s="56">
        <f t="shared" si="6"/>
        <v>0</v>
      </c>
      <c r="I56" s="9">
        <f t="shared" si="1"/>
        <v>17752996</v>
      </c>
      <c r="K56" s="14"/>
      <c r="L56" s="15"/>
    </row>
    <row r="57" spans="1:12" ht="15.75" x14ac:dyDescent="0.25">
      <c r="A57" s="16" t="s">
        <v>206</v>
      </c>
      <c r="B57" s="16"/>
      <c r="C57" s="16"/>
      <c r="D57" s="16"/>
      <c r="E57" s="17"/>
      <c r="F57" s="18">
        <f>SUM(F5:F25)</f>
        <v>1700000</v>
      </c>
      <c r="G57" s="18">
        <f>SUM(G5:G10)</f>
        <v>2600000</v>
      </c>
      <c r="H57" s="71">
        <f>SUM(H5:H56)</f>
        <v>4684000</v>
      </c>
      <c r="I57" s="65">
        <f>I4+F58-H57</f>
        <v>17752996</v>
      </c>
    </row>
    <row r="58" spans="1:12" ht="15.75" x14ac:dyDescent="0.25">
      <c r="A58" s="67" t="s">
        <v>207</v>
      </c>
      <c r="B58" s="68"/>
      <c r="C58" s="19"/>
      <c r="D58" s="19"/>
      <c r="E58" s="20"/>
      <c r="F58" s="69">
        <f>F57+G57</f>
        <v>4300000</v>
      </c>
      <c r="G58" s="70"/>
      <c r="H58" s="72"/>
      <c r="I58" s="66"/>
    </row>
  </sheetData>
  <mergeCells count="6">
    <mergeCell ref="A1:I1"/>
    <mergeCell ref="F2:G2"/>
    <mergeCell ref="H57:H58"/>
    <mergeCell ref="I57:I58"/>
    <mergeCell ref="A58:B58"/>
    <mergeCell ref="F58:G58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topLeftCell="A36" workbookViewId="0">
      <selection sqref="A1:L59"/>
    </sheetView>
  </sheetViews>
  <sheetFormatPr defaultRowHeight="15" x14ac:dyDescent="0.25"/>
  <cols>
    <col min="1" max="1" width="20.140625" customWidth="1"/>
    <col min="2" max="2" width="24.42578125" customWidth="1"/>
    <col min="3" max="3" width="11.7109375" customWidth="1"/>
    <col min="5" max="5" width="12.7109375" customWidth="1"/>
    <col min="6" max="6" width="15.140625" customWidth="1"/>
    <col min="7" max="7" width="13.5703125" customWidth="1"/>
    <col min="8" max="8" width="14" customWidth="1"/>
    <col min="9" max="9" width="14.140625" customWidth="1"/>
    <col min="12" max="12" width="14.140625" customWidth="1"/>
  </cols>
  <sheetData>
    <row r="1" spans="1:10" ht="18.75" x14ac:dyDescent="0.25">
      <c r="A1" s="59" t="s">
        <v>208</v>
      </c>
      <c r="B1" s="60"/>
      <c r="C1" s="60"/>
      <c r="D1" s="60"/>
      <c r="E1" s="60"/>
      <c r="F1" s="60"/>
      <c r="G1" s="60"/>
      <c r="H1" s="60"/>
      <c r="I1" s="61"/>
    </row>
    <row r="2" spans="1:10" ht="15.75" x14ac:dyDescent="0.25">
      <c r="A2" s="1" t="s">
        <v>0</v>
      </c>
      <c r="B2" s="2" t="s">
        <v>1</v>
      </c>
      <c r="C2" s="2"/>
      <c r="D2" s="2" t="s">
        <v>2</v>
      </c>
      <c r="E2" s="35" t="s">
        <v>3</v>
      </c>
      <c r="F2" s="62" t="s">
        <v>4</v>
      </c>
      <c r="G2" s="62"/>
      <c r="H2" s="35" t="s">
        <v>5</v>
      </c>
      <c r="I2" s="58" t="s">
        <v>6</v>
      </c>
    </row>
    <row r="3" spans="1:10" ht="15.75" x14ac:dyDescent="0.25">
      <c r="A3" s="1"/>
      <c r="B3" s="2"/>
      <c r="C3" s="2"/>
      <c r="D3" s="2"/>
      <c r="E3" s="35"/>
      <c r="F3" s="58" t="s">
        <v>7</v>
      </c>
      <c r="G3" s="58" t="s">
        <v>8</v>
      </c>
      <c r="H3" s="35"/>
      <c r="I3" s="58"/>
    </row>
    <row r="4" spans="1:10" ht="15.75" x14ac:dyDescent="0.25">
      <c r="A4" s="3" t="s">
        <v>209</v>
      </c>
      <c r="B4" s="3"/>
      <c r="C4" s="3"/>
      <c r="D4" s="3"/>
      <c r="E4" s="36"/>
      <c r="F4" s="4"/>
      <c r="G4" s="4"/>
      <c r="H4" s="36"/>
      <c r="I4" s="9">
        <v>17752996</v>
      </c>
    </row>
    <row r="5" spans="1:10" ht="15.75" x14ac:dyDescent="0.25">
      <c r="A5" s="5" t="s">
        <v>210</v>
      </c>
      <c r="B5" s="6" t="s">
        <v>199</v>
      </c>
      <c r="C5" s="6"/>
      <c r="D5" s="7"/>
      <c r="E5" s="37"/>
      <c r="F5" s="8">
        <v>500000</v>
      </c>
      <c r="G5" s="8"/>
      <c r="H5" s="37"/>
      <c r="I5" s="9">
        <f>I4+F5+G5-H5</f>
        <v>18252996</v>
      </c>
    </row>
    <row r="6" spans="1:10" ht="15.75" x14ac:dyDescent="0.25">
      <c r="A6" s="5" t="s">
        <v>211</v>
      </c>
      <c r="B6" s="6" t="s">
        <v>151</v>
      </c>
      <c r="C6" s="6"/>
      <c r="D6" s="7"/>
      <c r="E6" s="37"/>
      <c r="F6" s="8"/>
      <c r="G6" s="8">
        <v>200000</v>
      </c>
      <c r="H6" s="37"/>
      <c r="I6" s="9">
        <f t="shared" ref="I6:I56" si="0">I5+F6+G6-H6</f>
        <v>18452996</v>
      </c>
    </row>
    <row r="7" spans="1:10" ht="15.75" x14ac:dyDescent="0.25">
      <c r="A7" s="5" t="s">
        <v>212</v>
      </c>
      <c r="B7" s="6" t="s">
        <v>151</v>
      </c>
      <c r="C7" s="6"/>
      <c r="D7" s="7"/>
      <c r="E7" s="37"/>
      <c r="F7" s="8"/>
      <c r="G7" s="8">
        <v>200000</v>
      </c>
      <c r="H7" s="37"/>
      <c r="I7" s="9">
        <f t="shared" si="0"/>
        <v>18652996</v>
      </c>
    </row>
    <row r="8" spans="1:10" ht="15.75" x14ac:dyDescent="0.25">
      <c r="A8" s="5" t="s">
        <v>213</v>
      </c>
      <c r="B8" s="6" t="s">
        <v>214</v>
      </c>
      <c r="C8" s="6"/>
      <c r="D8" s="7"/>
      <c r="E8" s="37"/>
      <c r="F8" s="8"/>
      <c r="G8" s="8">
        <v>200000</v>
      </c>
      <c r="H8" s="37"/>
      <c r="I8" s="9">
        <f t="shared" si="0"/>
        <v>18852996</v>
      </c>
    </row>
    <row r="9" spans="1:10" ht="15.75" x14ac:dyDescent="0.25">
      <c r="A9" s="5" t="s">
        <v>215</v>
      </c>
      <c r="B9" s="53" t="s">
        <v>216</v>
      </c>
      <c r="C9" s="6"/>
      <c r="D9" s="7"/>
      <c r="E9" s="37"/>
      <c r="F9" s="8">
        <v>1000000</v>
      </c>
      <c r="G9" s="8"/>
      <c r="H9" s="37"/>
      <c r="I9" s="9">
        <f t="shared" si="0"/>
        <v>19852996</v>
      </c>
    </row>
    <row r="10" spans="1:10" ht="15.75" x14ac:dyDescent="0.25">
      <c r="A10" s="5"/>
      <c r="B10" s="6"/>
      <c r="C10" s="6"/>
      <c r="D10" s="7"/>
      <c r="E10" s="37"/>
      <c r="F10" s="8"/>
      <c r="G10" s="8"/>
      <c r="H10" s="37">
        <v>0</v>
      </c>
      <c r="I10" s="9">
        <f t="shared" si="0"/>
        <v>19852996</v>
      </c>
    </row>
    <row r="11" spans="1:10" ht="15.75" x14ac:dyDescent="0.25">
      <c r="A11" s="5"/>
      <c r="B11" s="6"/>
      <c r="C11" s="6"/>
      <c r="D11" s="7"/>
      <c r="E11" s="37"/>
      <c r="F11" s="8"/>
      <c r="G11" s="8"/>
      <c r="H11" s="37"/>
      <c r="I11" s="9">
        <f t="shared" si="0"/>
        <v>19852996</v>
      </c>
    </row>
    <row r="12" spans="1:10" ht="15.75" x14ac:dyDescent="0.25">
      <c r="A12" s="5"/>
      <c r="B12" s="6"/>
      <c r="C12" s="6"/>
      <c r="D12" s="7"/>
      <c r="E12" s="37"/>
      <c r="F12" s="8"/>
      <c r="G12" s="8"/>
      <c r="H12" s="37"/>
      <c r="I12" s="9">
        <f t="shared" si="0"/>
        <v>19852996</v>
      </c>
    </row>
    <row r="13" spans="1:10" ht="15.75" x14ac:dyDescent="0.25">
      <c r="A13" s="5"/>
      <c r="B13" s="6"/>
      <c r="C13" s="6"/>
      <c r="D13" s="7"/>
      <c r="E13" s="37"/>
      <c r="F13" s="8"/>
      <c r="G13" s="8"/>
      <c r="H13" s="37"/>
      <c r="I13" s="9">
        <f t="shared" si="0"/>
        <v>19852996</v>
      </c>
    </row>
    <row r="14" spans="1:10" ht="15.75" x14ac:dyDescent="0.25">
      <c r="A14" s="25" t="s">
        <v>220</v>
      </c>
      <c r="B14" s="40" t="s">
        <v>18</v>
      </c>
      <c r="C14" s="40" t="s">
        <v>31</v>
      </c>
      <c r="D14" s="40">
        <v>50</v>
      </c>
      <c r="E14" s="51">
        <v>17500</v>
      </c>
      <c r="F14" s="23"/>
      <c r="G14" s="23"/>
      <c r="H14" s="49">
        <f>D14*E14</f>
        <v>875000</v>
      </c>
      <c r="I14" s="9">
        <f t="shared" si="0"/>
        <v>18977996</v>
      </c>
    </row>
    <row r="15" spans="1:10" ht="15.75" x14ac:dyDescent="0.25">
      <c r="A15" s="10"/>
      <c r="B15" s="40" t="s">
        <v>217</v>
      </c>
      <c r="C15" s="40" t="s">
        <v>31</v>
      </c>
      <c r="D15" s="40">
        <v>4</v>
      </c>
      <c r="E15" s="51">
        <v>120000</v>
      </c>
      <c r="F15" s="23"/>
      <c r="G15" s="23"/>
      <c r="H15" s="49">
        <f>D15*E15</f>
        <v>480000</v>
      </c>
      <c r="I15" s="9">
        <f>I14+F15+G15-H15</f>
        <v>18497996</v>
      </c>
      <c r="J15" s="11"/>
    </row>
    <row r="16" spans="1:10" ht="15.75" x14ac:dyDescent="0.25">
      <c r="A16" s="10"/>
      <c r="B16" s="40" t="s">
        <v>218</v>
      </c>
      <c r="C16" s="40" t="s">
        <v>34</v>
      </c>
      <c r="D16" s="40">
        <v>60</v>
      </c>
      <c r="E16" s="51">
        <v>3700</v>
      </c>
      <c r="F16" s="23"/>
      <c r="G16" s="23"/>
      <c r="H16" s="49">
        <f>D16*E16</f>
        <v>222000</v>
      </c>
      <c r="I16" s="9">
        <f>I15+F16+G16-H16</f>
        <v>18275996</v>
      </c>
    </row>
    <row r="17" spans="1:12" ht="15.75" x14ac:dyDescent="0.25">
      <c r="A17" s="10"/>
      <c r="B17" s="40" t="s">
        <v>219</v>
      </c>
      <c r="C17" s="40"/>
      <c r="D17" s="40">
        <v>1</v>
      </c>
      <c r="E17" s="51">
        <v>30000</v>
      </c>
      <c r="F17" s="23"/>
      <c r="G17" s="23"/>
      <c r="H17" s="49">
        <f t="shared" ref="H17:H21" si="1">D17*E17</f>
        <v>30000</v>
      </c>
      <c r="I17" s="9">
        <f t="shared" ref="I17:I18" si="2">I16+F17+G17-H17</f>
        <v>18245996</v>
      </c>
    </row>
    <row r="18" spans="1:12" ht="15.75" x14ac:dyDescent="0.25">
      <c r="A18" s="10"/>
      <c r="B18" s="40" t="s">
        <v>21</v>
      </c>
      <c r="C18" s="40" t="s">
        <v>33</v>
      </c>
      <c r="D18" s="40">
        <v>1</v>
      </c>
      <c r="E18" s="51">
        <v>5000</v>
      </c>
      <c r="F18" s="23"/>
      <c r="G18" s="23"/>
      <c r="H18" s="49">
        <f t="shared" si="1"/>
        <v>5000</v>
      </c>
      <c r="I18" s="9">
        <f t="shared" si="2"/>
        <v>18240996</v>
      </c>
    </row>
    <row r="19" spans="1:12" ht="15.75" x14ac:dyDescent="0.25">
      <c r="A19" s="10"/>
      <c r="B19" s="40" t="s">
        <v>24</v>
      </c>
      <c r="C19" s="40" t="s">
        <v>127</v>
      </c>
      <c r="D19" s="40">
        <v>2</v>
      </c>
      <c r="E19" s="51">
        <v>35000</v>
      </c>
      <c r="F19" s="23"/>
      <c r="G19" s="23"/>
      <c r="H19" s="49">
        <f t="shared" si="1"/>
        <v>70000</v>
      </c>
      <c r="I19" s="9">
        <f t="shared" si="0"/>
        <v>18170996</v>
      </c>
      <c r="K19" s="12" t="s">
        <v>10</v>
      </c>
      <c r="L19" s="13">
        <f>SUM(H14:H21)</f>
        <v>1682000</v>
      </c>
    </row>
    <row r="20" spans="1:12" ht="15.75" x14ac:dyDescent="0.25">
      <c r="A20" s="10"/>
      <c r="B20" s="40"/>
      <c r="C20" s="40"/>
      <c r="D20" s="40"/>
      <c r="E20" s="51"/>
      <c r="F20" s="23"/>
      <c r="G20" s="23"/>
      <c r="H20" s="49">
        <f t="shared" si="1"/>
        <v>0</v>
      </c>
      <c r="I20" s="9">
        <f t="shared" si="0"/>
        <v>18170996</v>
      </c>
      <c r="K20" s="12" t="s">
        <v>11</v>
      </c>
      <c r="L20" s="13">
        <f>SUM(H23:H35)</f>
        <v>885000</v>
      </c>
    </row>
    <row r="21" spans="1:12" ht="15.75" x14ac:dyDescent="0.25">
      <c r="A21" s="10"/>
      <c r="B21" s="40"/>
      <c r="C21" s="40"/>
      <c r="D21" s="40"/>
      <c r="E21" s="51"/>
      <c r="F21" s="23"/>
      <c r="G21" s="23"/>
      <c r="H21" s="49">
        <f t="shared" si="1"/>
        <v>0</v>
      </c>
      <c r="I21" s="9">
        <f t="shared" si="0"/>
        <v>18170996</v>
      </c>
      <c r="K21" s="12" t="s">
        <v>12</v>
      </c>
      <c r="L21" s="13">
        <f>SUM(H37:H46)</f>
        <v>2047000</v>
      </c>
    </row>
    <row r="22" spans="1:12" ht="15.75" x14ac:dyDescent="0.25">
      <c r="A22" s="10"/>
      <c r="B22" s="21"/>
      <c r="C22" s="21"/>
      <c r="D22" s="21"/>
      <c r="E22" s="22"/>
      <c r="F22" s="23"/>
      <c r="G22" s="23"/>
      <c r="H22" s="49"/>
      <c r="I22" s="9">
        <f t="shared" si="0"/>
        <v>18170996</v>
      </c>
      <c r="K22" s="12" t="s">
        <v>13</v>
      </c>
      <c r="L22" s="13">
        <f>SUM(H47:H56)</f>
        <v>0</v>
      </c>
    </row>
    <row r="23" spans="1:12" ht="15.75" x14ac:dyDescent="0.25">
      <c r="A23" s="25" t="s">
        <v>223</v>
      </c>
      <c r="B23" s="40" t="s">
        <v>18</v>
      </c>
      <c r="C23" s="40" t="s">
        <v>31</v>
      </c>
      <c r="D23" s="40"/>
      <c r="E23" s="22"/>
      <c r="F23" s="23"/>
      <c r="G23" s="23"/>
      <c r="H23" s="56">
        <f>E23*D23</f>
        <v>0</v>
      </c>
      <c r="I23" s="9">
        <f t="shared" si="0"/>
        <v>18170996</v>
      </c>
      <c r="K23" s="12" t="s">
        <v>14</v>
      </c>
      <c r="L23" s="13"/>
    </row>
    <row r="24" spans="1:12" ht="15.75" x14ac:dyDescent="0.25">
      <c r="A24" s="10"/>
      <c r="B24" s="40" t="s">
        <v>221</v>
      </c>
      <c r="C24" s="40" t="s">
        <v>31</v>
      </c>
      <c r="D24" s="40">
        <v>4</v>
      </c>
      <c r="E24" s="22">
        <v>120000</v>
      </c>
      <c r="F24" s="23"/>
      <c r="G24" s="23"/>
      <c r="H24" s="56">
        <f t="shared" ref="H24:H30" si="3">E24*D24</f>
        <v>480000</v>
      </c>
      <c r="I24" s="9">
        <f>I23+F24+G24-H24</f>
        <v>17690996</v>
      </c>
      <c r="K24" s="14"/>
      <c r="L24" s="15" t="e">
        <f>SUM</f>
        <v>#NAME?</v>
      </c>
    </row>
    <row r="25" spans="1:12" ht="15.75" x14ac:dyDescent="0.25">
      <c r="A25" s="10"/>
      <c r="B25" s="40" t="s">
        <v>218</v>
      </c>
      <c r="C25" s="40" t="s">
        <v>29</v>
      </c>
      <c r="D25" s="40">
        <v>60</v>
      </c>
      <c r="E25" s="22">
        <v>3700</v>
      </c>
      <c r="F25" s="24"/>
      <c r="G25" s="24"/>
      <c r="H25" s="56">
        <f t="shared" si="3"/>
        <v>222000</v>
      </c>
      <c r="I25" s="9">
        <f t="shared" si="0"/>
        <v>17468996</v>
      </c>
      <c r="K25" s="30" t="s">
        <v>37</v>
      </c>
      <c r="L25" s="29">
        <f>L19+L20+L21+L22+L23</f>
        <v>4614000</v>
      </c>
    </row>
    <row r="26" spans="1:12" ht="15.75" x14ac:dyDescent="0.25">
      <c r="A26" s="10"/>
      <c r="B26" s="40" t="s">
        <v>219</v>
      </c>
      <c r="C26" s="40"/>
      <c r="D26" s="40">
        <v>1</v>
      </c>
      <c r="E26" s="22">
        <v>30000</v>
      </c>
      <c r="F26" s="24"/>
      <c r="G26" s="24"/>
      <c r="H26" s="56">
        <f t="shared" si="3"/>
        <v>30000</v>
      </c>
      <c r="I26" s="9">
        <f t="shared" si="0"/>
        <v>17438996</v>
      </c>
      <c r="K26" s="14"/>
      <c r="L26" s="15"/>
    </row>
    <row r="27" spans="1:12" ht="15.75" x14ac:dyDescent="0.25">
      <c r="B27" s="40" t="s">
        <v>49</v>
      </c>
      <c r="C27" s="40" t="s">
        <v>222</v>
      </c>
      <c r="D27" s="40">
        <v>1</v>
      </c>
      <c r="E27" s="27">
        <v>43000</v>
      </c>
      <c r="F27" s="24"/>
      <c r="G27" s="24"/>
      <c r="H27" s="56">
        <f t="shared" si="3"/>
        <v>43000</v>
      </c>
      <c r="I27" s="9">
        <f t="shared" si="0"/>
        <v>17395996</v>
      </c>
      <c r="K27" s="14"/>
      <c r="L27" s="15"/>
    </row>
    <row r="28" spans="1:12" ht="15.75" x14ac:dyDescent="0.25">
      <c r="A28" s="10"/>
      <c r="B28" s="40" t="s">
        <v>165</v>
      </c>
      <c r="C28" s="40" t="s">
        <v>35</v>
      </c>
      <c r="D28" s="40">
        <v>1</v>
      </c>
      <c r="E28" s="27">
        <v>40000</v>
      </c>
      <c r="F28" s="24"/>
      <c r="G28" s="24"/>
      <c r="H28" s="56">
        <f t="shared" si="3"/>
        <v>40000</v>
      </c>
      <c r="I28" s="9">
        <f t="shared" si="0"/>
        <v>17355996</v>
      </c>
      <c r="K28" s="14"/>
      <c r="L28" s="15"/>
    </row>
    <row r="29" spans="1:12" ht="15.75" x14ac:dyDescent="0.25">
      <c r="A29" s="10"/>
      <c r="B29" s="40" t="s">
        <v>24</v>
      </c>
      <c r="C29" s="40" t="s">
        <v>127</v>
      </c>
      <c r="D29" s="40">
        <v>2</v>
      </c>
      <c r="E29" s="27">
        <v>35000</v>
      </c>
      <c r="F29" s="24"/>
      <c r="G29" s="24"/>
      <c r="H29" s="56">
        <f t="shared" si="3"/>
        <v>70000</v>
      </c>
      <c r="I29" s="9">
        <f t="shared" si="0"/>
        <v>17285996</v>
      </c>
      <c r="K29" s="14"/>
      <c r="L29" s="15"/>
    </row>
    <row r="30" spans="1:12" ht="15.75" x14ac:dyDescent="0.25">
      <c r="A30" s="10"/>
      <c r="B30" s="40"/>
      <c r="C30" s="40"/>
      <c r="D30" s="40"/>
      <c r="E30" s="27"/>
      <c r="F30" s="24"/>
      <c r="G30" s="24"/>
      <c r="H30" s="56">
        <f t="shared" si="3"/>
        <v>0</v>
      </c>
      <c r="I30" s="9">
        <f t="shared" si="0"/>
        <v>17285996</v>
      </c>
      <c r="K30" s="14"/>
      <c r="L30" s="15"/>
    </row>
    <row r="31" spans="1:12" ht="15.75" x14ac:dyDescent="0.25">
      <c r="B31" s="40"/>
      <c r="C31" s="40"/>
      <c r="D31" s="40"/>
      <c r="E31" s="27"/>
      <c r="F31" s="24"/>
      <c r="G31" s="24"/>
      <c r="H31" s="56">
        <f t="shared" ref="H31:H56" si="4">D31*E31</f>
        <v>0</v>
      </c>
      <c r="I31" s="9">
        <f t="shared" si="0"/>
        <v>17285996</v>
      </c>
      <c r="K31" s="14"/>
      <c r="L31" s="15"/>
    </row>
    <row r="32" spans="1:12" ht="15.75" x14ac:dyDescent="0.25">
      <c r="A32" s="10"/>
      <c r="B32" s="40"/>
      <c r="C32" s="40"/>
      <c r="D32" s="40"/>
      <c r="E32" s="27"/>
      <c r="F32" s="24"/>
      <c r="G32" s="24"/>
      <c r="H32" s="56">
        <f t="shared" si="4"/>
        <v>0</v>
      </c>
      <c r="I32" s="9">
        <f t="shared" si="0"/>
        <v>17285996</v>
      </c>
      <c r="K32" s="14"/>
      <c r="L32" s="15"/>
    </row>
    <row r="33" spans="1:12" ht="15.75" x14ac:dyDescent="0.25">
      <c r="A33" s="10"/>
      <c r="B33" s="40"/>
      <c r="C33" s="40"/>
      <c r="D33" s="40"/>
      <c r="E33" s="27"/>
      <c r="F33" s="24"/>
      <c r="G33" s="24"/>
      <c r="H33" s="56">
        <f t="shared" si="4"/>
        <v>0</v>
      </c>
      <c r="I33" s="9">
        <f t="shared" si="0"/>
        <v>17285996</v>
      </c>
      <c r="K33" s="14"/>
      <c r="L33" s="15"/>
    </row>
    <row r="34" spans="1:12" ht="15.75" x14ac:dyDescent="0.25">
      <c r="A34" s="10"/>
      <c r="B34" s="40"/>
      <c r="C34" s="40"/>
      <c r="D34" s="40"/>
      <c r="E34" s="27"/>
      <c r="F34" s="24"/>
      <c r="G34" s="24"/>
      <c r="H34" s="56">
        <f t="shared" si="4"/>
        <v>0</v>
      </c>
      <c r="I34" s="9">
        <f t="shared" si="0"/>
        <v>17285996</v>
      </c>
      <c r="K34" s="14"/>
      <c r="L34" s="15"/>
    </row>
    <row r="35" spans="1:12" ht="15.75" x14ac:dyDescent="0.25">
      <c r="A35" s="10"/>
      <c r="B35" s="40"/>
      <c r="C35" s="40"/>
      <c r="D35" s="40"/>
      <c r="E35" s="22"/>
      <c r="F35" s="24"/>
      <c r="G35" s="24"/>
      <c r="H35" s="56">
        <f t="shared" si="4"/>
        <v>0</v>
      </c>
      <c r="I35" s="9">
        <f t="shared" si="0"/>
        <v>17285996</v>
      </c>
      <c r="K35" s="14"/>
      <c r="L35" s="15"/>
    </row>
    <row r="36" spans="1:12" ht="15.75" x14ac:dyDescent="0.25">
      <c r="B36" s="40"/>
      <c r="C36" s="26"/>
      <c r="D36" s="40"/>
      <c r="E36" s="27"/>
      <c r="F36" s="24"/>
      <c r="G36" s="24"/>
      <c r="H36" s="56">
        <f t="shared" si="4"/>
        <v>0</v>
      </c>
      <c r="I36" s="9">
        <f t="shared" si="0"/>
        <v>17285996</v>
      </c>
      <c r="K36" s="14"/>
      <c r="L36" s="15"/>
    </row>
    <row r="37" spans="1:12" ht="15.75" x14ac:dyDescent="0.25">
      <c r="A37" s="25" t="s">
        <v>224</v>
      </c>
      <c r="B37" s="40" t="s">
        <v>122</v>
      </c>
      <c r="C37" s="40" t="s">
        <v>31</v>
      </c>
      <c r="D37" s="40">
        <v>50</v>
      </c>
      <c r="E37" s="51">
        <v>17500</v>
      </c>
      <c r="F37" s="24"/>
      <c r="G37" s="24"/>
      <c r="H37" s="56">
        <f t="shared" si="4"/>
        <v>875000</v>
      </c>
      <c r="I37" s="9">
        <f t="shared" si="0"/>
        <v>16410996</v>
      </c>
      <c r="K37" s="14"/>
      <c r="L37" s="15"/>
    </row>
    <row r="38" spans="1:12" ht="15.75" x14ac:dyDescent="0.25">
      <c r="A38" s="10"/>
      <c r="B38" s="40" t="s">
        <v>221</v>
      </c>
      <c r="C38" s="40" t="s">
        <v>31</v>
      </c>
      <c r="D38" s="40">
        <v>4</v>
      </c>
      <c r="E38" s="51">
        <v>120000</v>
      </c>
      <c r="F38" s="24"/>
      <c r="G38" s="24"/>
      <c r="H38" s="56">
        <f t="shared" si="4"/>
        <v>480000</v>
      </c>
      <c r="I38" s="9">
        <f t="shared" si="0"/>
        <v>15930996</v>
      </c>
      <c r="K38" s="14"/>
      <c r="L38" s="15"/>
    </row>
    <row r="39" spans="1:12" ht="15.75" x14ac:dyDescent="0.25">
      <c r="A39" s="10"/>
      <c r="B39" s="40" t="s">
        <v>218</v>
      </c>
      <c r="C39" s="40" t="s">
        <v>29</v>
      </c>
      <c r="D39" s="40">
        <v>60</v>
      </c>
      <c r="E39" s="51">
        <v>3700</v>
      </c>
      <c r="F39" s="24"/>
      <c r="G39" s="24"/>
      <c r="H39" s="56">
        <f t="shared" si="4"/>
        <v>222000</v>
      </c>
      <c r="I39" s="9">
        <f t="shared" si="0"/>
        <v>15708996</v>
      </c>
      <c r="K39" s="14"/>
      <c r="L39" s="15"/>
    </row>
    <row r="40" spans="1:12" ht="15.75" x14ac:dyDescent="0.25">
      <c r="A40" s="10"/>
      <c r="B40" s="40" t="s">
        <v>219</v>
      </c>
      <c r="C40" s="40"/>
      <c r="D40" s="40">
        <v>1</v>
      </c>
      <c r="E40" s="51">
        <v>30000</v>
      </c>
      <c r="F40" s="24"/>
      <c r="G40" s="24"/>
      <c r="H40" s="56">
        <f t="shared" si="4"/>
        <v>30000</v>
      </c>
      <c r="I40" s="9">
        <f t="shared" si="0"/>
        <v>15678996</v>
      </c>
      <c r="K40" s="14"/>
      <c r="L40" s="15"/>
    </row>
    <row r="41" spans="1:12" ht="15.75" x14ac:dyDescent="0.25">
      <c r="A41" s="10"/>
      <c r="B41" s="40" t="s">
        <v>24</v>
      </c>
      <c r="C41" s="40" t="s">
        <v>127</v>
      </c>
      <c r="D41" s="40">
        <v>2</v>
      </c>
      <c r="E41" s="51">
        <v>35000</v>
      </c>
      <c r="F41" s="24"/>
      <c r="G41" s="24"/>
      <c r="H41" s="56">
        <f t="shared" si="4"/>
        <v>70000</v>
      </c>
      <c r="I41" s="9">
        <f t="shared" si="0"/>
        <v>15608996</v>
      </c>
      <c r="K41" s="14"/>
      <c r="L41" s="15"/>
    </row>
    <row r="42" spans="1:12" ht="15.75" x14ac:dyDescent="0.25">
      <c r="A42" s="25"/>
      <c r="B42" s="40" t="s">
        <v>20</v>
      </c>
      <c r="C42" s="40" t="s">
        <v>193</v>
      </c>
      <c r="D42" s="40">
        <v>1</v>
      </c>
      <c r="E42" s="51">
        <v>10000</v>
      </c>
      <c r="F42" s="24"/>
      <c r="G42" s="24"/>
      <c r="H42" s="56">
        <f t="shared" si="4"/>
        <v>10000</v>
      </c>
      <c r="I42" s="9">
        <f t="shared" si="0"/>
        <v>15598996</v>
      </c>
      <c r="K42" s="14"/>
      <c r="L42" s="15"/>
    </row>
    <row r="43" spans="1:12" ht="15.75" x14ac:dyDescent="0.25">
      <c r="A43" s="10"/>
      <c r="B43" s="40" t="s">
        <v>82</v>
      </c>
      <c r="C43" s="40" t="s">
        <v>225</v>
      </c>
      <c r="D43" s="40">
        <v>1</v>
      </c>
      <c r="E43" s="51">
        <v>360000</v>
      </c>
      <c r="F43" s="24"/>
      <c r="G43" s="24"/>
      <c r="H43" s="56">
        <f t="shared" si="4"/>
        <v>360000</v>
      </c>
      <c r="I43" s="9">
        <f t="shared" si="0"/>
        <v>15238996</v>
      </c>
      <c r="K43" s="14"/>
      <c r="L43" s="15"/>
    </row>
    <row r="44" spans="1:12" ht="15.75" x14ac:dyDescent="0.25">
      <c r="A44" s="10"/>
      <c r="B44" s="40"/>
      <c r="C44" s="40"/>
      <c r="D44" s="40"/>
      <c r="E44" s="51"/>
      <c r="F44" s="24"/>
      <c r="G44" s="24"/>
      <c r="H44" s="56">
        <f t="shared" si="4"/>
        <v>0</v>
      </c>
      <c r="I44" s="9">
        <f t="shared" si="0"/>
        <v>15238996</v>
      </c>
      <c r="K44" s="14"/>
      <c r="L44" s="15"/>
    </row>
    <row r="45" spans="1:12" ht="15.75" x14ac:dyDescent="0.25">
      <c r="B45" s="40"/>
      <c r="C45" s="40"/>
      <c r="D45" s="40"/>
      <c r="E45" s="51"/>
      <c r="F45" s="24"/>
      <c r="G45" s="24"/>
      <c r="H45" s="56">
        <f t="shared" si="4"/>
        <v>0</v>
      </c>
      <c r="I45" s="9">
        <f t="shared" si="0"/>
        <v>15238996</v>
      </c>
      <c r="K45" s="14"/>
      <c r="L45" s="15"/>
    </row>
    <row r="46" spans="1:12" ht="15.75" x14ac:dyDescent="0.25">
      <c r="A46" s="10"/>
      <c r="B46" s="40"/>
      <c r="C46" s="26"/>
      <c r="D46" s="40"/>
      <c r="E46" s="51"/>
      <c r="F46" s="24"/>
      <c r="G46" s="24"/>
      <c r="H46" s="56">
        <f t="shared" si="4"/>
        <v>0</v>
      </c>
      <c r="I46" s="9">
        <f t="shared" si="0"/>
        <v>15238996</v>
      </c>
      <c r="K46" s="14"/>
      <c r="L46" s="15"/>
    </row>
    <row r="47" spans="1:12" ht="15.75" x14ac:dyDescent="0.25">
      <c r="A47" s="10" t="s">
        <v>228</v>
      </c>
      <c r="B47" s="40"/>
      <c r="C47" s="40"/>
      <c r="D47" s="40"/>
      <c r="E47" s="51"/>
      <c r="F47" s="24"/>
      <c r="G47" s="24"/>
      <c r="H47" s="56">
        <f t="shared" si="4"/>
        <v>0</v>
      </c>
      <c r="I47" s="9">
        <f t="shared" si="0"/>
        <v>15238996</v>
      </c>
      <c r="K47" s="14"/>
      <c r="L47" s="15"/>
    </row>
    <row r="48" spans="1:12" ht="15.75" x14ac:dyDescent="0.25">
      <c r="A48" s="10"/>
      <c r="B48" s="40"/>
      <c r="C48" s="40"/>
      <c r="D48" s="40"/>
      <c r="E48" s="51"/>
      <c r="F48" s="24"/>
      <c r="G48" s="24"/>
      <c r="H48" s="56">
        <f t="shared" si="4"/>
        <v>0</v>
      </c>
      <c r="I48" s="9">
        <f t="shared" si="0"/>
        <v>15238996</v>
      </c>
      <c r="K48" s="14"/>
      <c r="L48" s="15"/>
    </row>
    <row r="49" spans="1:12" ht="15.75" x14ac:dyDescent="0.25">
      <c r="B49" s="40"/>
      <c r="C49" s="40"/>
      <c r="D49" s="40"/>
      <c r="E49" s="51"/>
      <c r="F49" s="24"/>
      <c r="G49" s="24"/>
      <c r="H49" s="56">
        <f t="shared" si="4"/>
        <v>0</v>
      </c>
      <c r="I49" s="9">
        <f t="shared" si="0"/>
        <v>15238996</v>
      </c>
      <c r="K49" s="14"/>
      <c r="L49" s="15"/>
    </row>
    <row r="50" spans="1:12" ht="15.75" x14ac:dyDescent="0.25">
      <c r="A50" s="10"/>
      <c r="B50" s="40"/>
      <c r="C50" s="40"/>
      <c r="D50" s="40"/>
      <c r="E50" s="51"/>
      <c r="F50" s="24"/>
      <c r="G50" s="24"/>
      <c r="H50" s="56">
        <f t="shared" si="4"/>
        <v>0</v>
      </c>
      <c r="I50" s="9">
        <f t="shared" si="0"/>
        <v>15238996</v>
      </c>
      <c r="K50" s="14"/>
      <c r="L50" s="15"/>
    </row>
    <row r="51" spans="1:12" ht="15.75" x14ac:dyDescent="0.25">
      <c r="A51" s="10"/>
      <c r="B51" s="40"/>
      <c r="C51" s="40"/>
      <c r="D51" s="40"/>
      <c r="E51" s="51"/>
      <c r="F51" s="24"/>
      <c r="G51" s="24"/>
      <c r="H51" s="56">
        <f t="shared" si="4"/>
        <v>0</v>
      </c>
      <c r="I51" s="9">
        <f t="shared" si="0"/>
        <v>15238996</v>
      </c>
      <c r="K51" s="14"/>
      <c r="L51" s="15"/>
    </row>
    <row r="52" spans="1:12" ht="15.75" x14ac:dyDescent="0.25">
      <c r="A52" s="10"/>
      <c r="B52" s="40"/>
      <c r="C52" s="40"/>
      <c r="D52" s="40"/>
      <c r="E52" s="51"/>
      <c r="F52" s="24"/>
      <c r="G52" s="24"/>
      <c r="H52" s="56">
        <f t="shared" si="4"/>
        <v>0</v>
      </c>
      <c r="I52" s="9">
        <f t="shared" si="0"/>
        <v>15238996</v>
      </c>
      <c r="K52" s="14"/>
      <c r="L52" s="15"/>
    </row>
    <row r="53" spans="1:12" ht="15.75" x14ac:dyDescent="0.25">
      <c r="A53" s="10"/>
      <c r="B53" s="40"/>
      <c r="C53" s="40"/>
      <c r="D53" s="40"/>
      <c r="E53" s="51"/>
      <c r="F53" s="24"/>
      <c r="G53" s="24"/>
      <c r="H53" s="56">
        <f t="shared" si="4"/>
        <v>0</v>
      </c>
      <c r="I53" s="9">
        <f t="shared" si="0"/>
        <v>15238996</v>
      </c>
      <c r="K53" s="14"/>
      <c r="L53" s="15"/>
    </row>
    <row r="54" spans="1:12" ht="15.75" x14ac:dyDescent="0.25">
      <c r="A54" s="10"/>
      <c r="B54" s="40"/>
      <c r="C54" s="40"/>
      <c r="D54" s="40"/>
      <c r="E54" s="51"/>
      <c r="F54" s="24"/>
      <c r="G54" s="24"/>
      <c r="H54" s="56">
        <f t="shared" si="4"/>
        <v>0</v>
      </c>
      <c r="I54" s="9">
        <f t="shared" si="0"/>
        <v>15238996</v>
      </c>
      <c r="K54" s="14"/>
      <c r="L54" s="15"/>
    </row>
    <row r="55" spans="1:12" ht="15.75" x14ac:dyDescent="0.25">
      <c r="A55" s="10"/>
      <c r="B55" s="40"/>
      <c r="C55" s="40"/>
      <c r="D55" s="40"/>
      <c r="E55" s="51"/>
      <c r="F55" s="24"/>
      <c r="G55" s="24"/>
      <c r="H55" s="56">
        <f t="shared" si="4"/>
        <v>0</v>
      </c>
      <c r="I55" s="9">
        <f t="shared" si="0"/>
        <v>15238996</v>
      </c>
      <c r="K55" s="14"/>
      <c r="L55" s="15"/>
    </row>
    <row r="56" spans="1:12" ht="15.75" x14ac:dyDescent="0.25">
      <c r="A56" s="10"/>
      <c r="B56" s="40"/>
      <c r="C56" s="21"/>
      <c r="D56" s="40"/>
      <c r="E56" s="51"/>
      <c r="F56" s="24"/>
      <c r="G56" s="24"/>
      <c r="H56" s="56">
        <f t="shared" si="4"/>
        <v>0</v>
      </c>
      <c r="I56" s="9">
        <f t="shared" si="0"/>
        <v>15238996</v>
      </c>
      <c r="K56" s="14"/>
      <c r="L56" s="15"/>
    </row>
    <row r="57" spans="1:12" ht="15.75" x14ac:dyDescent="0.25">
      <c r="A57" s="16" t="s">
        <v>226</v>
      </c>
      <c r="B57" s="16"/>
      <c r="C57" s="16"/>
      <c r="D57" s="16"/>
      <c r="E57" s="17"/>
      <c r="F57" s="18">
        <f>SUM(F5:F25)</f>
        <v>1500000</v>
      </c>
      <c r="G57" s="18">
        <f>SUM(G5:G10)</f>
        <v>600000</v>
      </c>
      <c r="H57" s="71">
        <f>SUM(H5:H56)</f>
        <v>4614000</v>
      </c>
      <c r="I57" s="65">
        <f>I4+F58-H57</f>
        <v>15238996</v>
      </c>
    </row>
    <row r="58" spans="1:12" ht="15.75" x14ac:dyDescent="0.25">
      <c r="A58" s="67" t="s">
        <v>227</v>
      </c>
      <c r="B58" s="68"/>
      <c r="C58" s="19"/>
      <c r="D58" s="19"/>
      <c r="E58" s="20"/>
      <c r="F58" s="69">
        <f>F57+G57</f>
        <v>2100000</v>
      </c>
      <c r="G58" s="70"/>
      <c r="H58" s="72"/>
      <c r="I58" s="66"/>
    </row>
    <row r="59" spans="1:12" x14ac:dyDescent="0.25">
      <c r="E59" s="28"/>
      <c r="H59" s="28"/>
    </row>
    <row r="60" spans="1:12" x14ac:dyDescent="0.25">
      <c r="E60" s="28"/>
      <c r="H60" s="28"/>
    </row>
  </sheetData>
  <mergeCells count="6">
    <mergeCell ref="A1:I1"/>
    <mergeCell ref="F2:G2"/>
    <mergeCell ref="H57:H58"/>
    <mergeCell ref="I57:I58"/>
    <mergeCell ref="A58:B58"/>
    <mergeCell ref="F58:G5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topLeftCell="A37" workbookViewId="0">
      <selection sqref="A1:L59"/>
    </sheetView>
  </sheetViews>
  <sheetFormatPr defaultRowHeight="15" x14ac:dyDescent="0.25"/>
  <cols>
    <col min="1" max="1" width="19" customWidth="1"/>
    <col min="2" max="2" width="24.28515625" customWidth="1"/>
    <col min="5" max="5" width="11.140625" customWidth="1"/>
    <col min="6" max="6" width="14.85546875" customWidth="1"/>
    <col min="7" max="7" width="15.7109375" customWidth="1"/>
    <col min="8" max="8" width="14.42578125" customWidth="1"/>
    <col min="9" max="9" width="15.5703125" customWidth="1"/>
    <col min="12" max="12" width="13.85546875" customWidth="1"/>
  </cols>
  <sheetData>
    <row r="1" spans="1:10" ht="18.75" x14ac:dyDescent="0.25">
      <c r="A1" s="59" t="s">
        <v>229</v>
      </c>
      <c r="B1" s="60"/>
      <c r="C1" s="60"/>
      <c r="D1" s="60"/>
      <c r="E1" s="60"/>
      <c r="F1" s="60"/>
      <c r="G1" s="60"/>
      <c r="H1" s="60"/>
      <c r="I1" s="61"/>
    </row>
    <row r="2" spans="1:10" ht="15.75" x14ac:dyDescent="0.25">
      <c r="A2" s="1" t="s">
        <v>0</v>
      </c>
      <c r="B2" s="2" t="s">
        <v>1</v>
      </c>
      <c r="C2" s="2"/>
      <c r="D2" s="2" t="s">
        <v>2</v>
      </c>
      <c r="E2" s="35" t="s">
        <v>3</v>
      </c>
      <c r="F2" s="62" t="s">
        <v>4</v>
      </c>
      <c r="G2" s="62"/>
      <c r="H2" s="35" t="s">
        <v>5</v>
      </c>
      <c r="I2" s="58" t="s">
        <v>6</v>
      </c>
    </row>
    <row r="3" spans="1:10" ht="15.75" x14ac:dyDescent="0.25">
      <c r="A3" s="1"/>
      <c r="B3" s="2"/>
      <c r="C3" s="2"/>
      <c r="D3" s="2"/>
      <c r="E3" s="35"/>
      <c r="F3" s="58" t="s">
        <v>7</v>
      </c>
      <c r="G3" s="58" t="s">
        <v>8</v>
      </c>
      <c r="H3" s="35"/>
      <c r="I3" s="58"/>
    </row>
    <row r="4" spans="1:10" ht="15.75" x14ac:dyDescent="0.25">
      <c r="A4" s="3" t="s">
        <v>230</v>
      </c>
      <c r="B4" s="3"/>
      <c r="C4" s="3"/>
      <c r="D4" s="3"/>
      <c r="E4" s="36"/>
      <c r="F4" s="4"/>
      <c r="G4" s="4"/>
      <c r="H4" s="36"/>
      <c r="I4" s="9">
        <v>15238996</v>
      </c>
    </row>
    <row r="5" spans="1:10" ht="15.75" x14ac:dyDescent="0.25">
      <c r="A5" s="5" t="s">
        <v>231</v>
      </c>
      <c r="B5" s="6" t="s">
        <v>199</v>
      </c>
      <c r="C5" s="6"/>
      <c r="D5" s="7"/>
      <c r="E5" s="37"/>
      <c r="F5" s="8">
        <v>500000</v>
      </c>
      <c r="G5" s="8"/>
      <c r="H5" s="37"/>
      <c r="I5" s="9">
        <f>I4+F5+G5-H5</f>
        <v>15738996</v>
      </c>
    </row>
    <row r="6" spans="1:10" ht="15.75" x14ac:dyDescent="0.25">
      <c r="A6" s="5"/>
      <c r="B6" s="6"/>
      <c r="C6" s="6"/>
      <c r="D6" s="7"/>
      <c r="E6" s="37"/>
      <c r="F6" s="8"/>
      <c r="G6" s="8"/>
      <c r="H6" s="37"/>
      <c r="I6" s="9">
        <f t="shared" ref="I6:I56" si="0">I5+F6+G6-H6</f>
        <v>15738996</v>
      </c>
    </row>
    <row r="7" spans="1:10" ht="15.75" x14ac:dyDescent="0.25">
      <c r="A7" s="5"/>
      <c r="B7" s="6"/>
      <c r="C7" s="6"/>
      <c r="D7" s="7"/>
      <c r="E7" s="37"/>
      <c r="F7" s="8"/>
      <c r="G7" s="8"/>
      <c r="H7" s="37"/>
      <c r="I7" s="9">
        <f t="shared" si="0"/>
        <v>15738996</v>
      </c>
    </row>
    <row r="8" spans="1:10" ht="15.75" x14ac:dyDescent="0.25">
      <c r="A8" s="5"/>
      <c r="B8" s="6"/>
      <c r="C8" s="6"/>
      <c r="D8" s="7"/>
      <c r="E8" s="37"/>
      <c r="F8" s="8"/>
      <c r="G8" s="8"/>
      <c r="H8" s="37"/>
      <c r="I8" s="9">
        <f t="shared" si="0"/>
        <v>15738996</v>
      </c>
    </row>
    <row r="9" spans="1:10" ht="15.75" x14ac:dyDescent="0.25">
      <c r="A9" s="5"/>
      <c r="B9" s="53"/>
      <c r="C9" s="6"/>
      <c r="D9" s="7"/>
      <c r="E9" s="37"/>
      <c r="F9" s="8"/>
      <c r="G9" s="8"/>
      <c r="H9" s="37"/>
      <c r="I9" s="9">
        <f t="shared" si="0"/>
        <v>15738996</v>
      </c>
    </row>
    <row r="10" spans="1:10" ht="15.75" x14ac:dyDescent="0.25">
      <c r="A10" s="5"/>
      <c r="B10" s="6"/>
      <c r="C10" s="6"/>
      <c r="D10" s="7"/>
      <c r="E10" s="37"/>
      <c r="F10" s="8"/>
      <c r="G10" s="8"/>
      <c r="H10" s="37">
        <v>0</v>
      </c>
      <c r="I10" s="9">
        <f t="shared" si="0"/>
        <v>15738996</v>
      </c>
    </row>
    <row r="11" spans="1:10" ht="15.75" x14ac:dyDescent="0.25">
      <c r="A11" s="5"/>
      <c r="B11" s="6"/>
      <c r="C11" s="6"/>
      <c r="D11" s="7"/>
      <c r="E11" s="37"/>
      <c r="F11" s="8"/>
      <c r="G11" s="8"/>
      <c r="H11" s="37"/>
      <c r="I11" s="9">
        <f t="shared" si="0"/>
        <v>15738996</v>
      </c>
    </row>
    <row r="12" spans="1:10" ht="15.75" x14ac:dyDescent="0.25">
      <c r="A12" s="5"/>
      <c r="B12" s="6"/>
      <c r="C12" s="6"/>
      <c r="D12" s="7"/>
      <c r="E12" s="37"/>
      <c r="F12" s="8"/>
      <c r="G12" s="8"/>
      <c r="H12" s="37"/>
      <c r="I12" s="9">
        <f t="shared" si="0"/>
        <v>15738996</v>
      </c>
    </row>
    <row r="13" spans="1:10" ht="15.75" x14ac:dyDescent="0.25">
      <c r="A13" s="5"/>
      <c r="B13" s="6"/>
      <c r="C13" s="6"/>
      <c r="D13" s="7"/>
      <c r="E13" s="37"/>
      <c r="F13" s="8"/>
      <c r="G13" s="8"/>
      <c r="H13" s="37"/>
      <c r="I13" s="9">
        <f t="shared" si="0"/>
        <v>15738996</v>
      </c>
    </row>
    <row r="14" spans="1:10" ht="15.75" x14ac:dyDescent="0.25">
      <c r="A14" s="25" t="s">
        <v>234</v>
      </c>
      <c r="B14" s="40" t="s">
        <v>18</v>
      </c>
      <c r="C14" s="40" t="s">
        <v>31</v>
      </c>
      <c r="D14" s="40"/>
      <c r="E14" s="51">
        <v>17500</v>
      </c>
      <c r="F14" s="23"/>
      <c r="G14" s="23"/>
      <c r="H14" s="49">
        <f>D14*E14</f>
        <v>0</v>
      </c>
      <c r="I14" s="9">
        <f t="shared" si="0"/>
        <v>15738996</v>
      </c>
    </row>
    <row r="15" spans="1:10" ht="15.75" x14ac:dyDescent="0.25">
      <c r="A15" s="10"/>
      <c r="B15" s="40" t="s">
        <v>217</v>
      </c>
      <c r="C15" s="40" t="s">
        <v>31</v>
      </c>
      <c r="D15" s="40">
        <v>4</v>
      </c>
      <c r="E15" s="51">
        <v>120000</v>
      </c>
      <c r="F15" s="23"/>
      <c r="G15" s="23"/>
      <c r="H15" s="49">
        <f>D15*E15</f>
        <v>480000</v>
      </c>
      <c r="I15" s="9">
        <f>I14+F15+G15-H15</f>
        <v>15258996</v>
      </c>
      <c r="J15" s="11"/>
    </row>
    <row r="16" spans="1:10" ht="15.75" x14ac:dyDescent="0.25">
      <c r="A16" s="10"/>
      <c r="B16" s="40" t="s">
        <v>218</v>
      </c>
      <c r="C16" s="40" t="s">
        <v>34</v>
      </c>
      <c r="D16" s="40">
        <v>60</v>
      </c>
      <c r="E16" s="51">
        <v>3600</v>
      </c>
      <c r="F16" s="23"/>
      <c r="G16" s="23"/>
      <c r="H16" s="49">
        <f>D16*E16</f>
        <v>216000</v>
      </c>
      <c r="I16" s="9">
        <f>I15+F16+G16-H16</f>
        <v>15042996</v>
      </c>
    </row>
    <row r="17" spans="1:12" ht="15.75" x14ac:dyDescent="0.25">
      <c r="A17" s="10"/>
      <c r="B17" s="40" t="s">
        <v>219</v>
      </c>
      <c r="C17" s="40"/>
      <c r="D17" s="40">
        <v>1</v>
      </c>
      <c r="E17" s="51">
        <v>30000</v>
      </c>
      <c r="F17" s="23"/>
      <c r="G17" s="23"/>
      <c r="H17" s="49">
        <f t="shared" ref="H17:H21" si="1">D17*E17</f>
        <v>30000</v>
      </c>
      <c r="I17" s="9">
        <f t="shared" ref="I17:I18" si="2">I16+F17+G17-H17</f>
        <v>15012996</v>
      </c>
    </row>
    <row r="18" spans="1:12" ht="15.75" x14ac:dyDescent="0.25">
      <c r="A18" s="10"/>
      <c r="B18" s="40" t="s">
        <v>21</v>
      </c>
      <c r="C18" s="40" t="s">
        <v>33</v>
      </c>
      <c r="D18" s="40">
        <v>1</v>
      </c>
      <c r="E18" s="51">
        <v>5000</v>
      </c>
      <c r="F18" s="23"/>
      <c r="G18" s="23"/>
      <c r="H18" s="49">
        <f t="shared" si="1"/>
        <v>5000</v>
      </c>
      <c r="I18" s="9">
        <f t="shared" si="2"/>
        <v>15007996</v>
      </c>
    </row>
    <row r="19" spans="1:12" ht="15.75" x14ac:dyDescent="0.25">
      <c r="A19" s="10"/>
      <c r="B19" s="40" t="s">
        <v>24</v>
      </c>
      <c r="C19" s="40" t="s">
        <v>127</v>
      </c>
      <c r="D19" s="40">
        <v>2</v>
      </c>
      <c r="E19" s="51">
        <v>35000</v>
      </c>
      <c r="F19" s="23"/>
      <c r="G19" s="23"/>
      <c r="H19" s="49">
        <f t="shared" si="1"/>
        <v>70000</v>
      </c>
      <c r="I19" s="9">
        <f t="shared" si="0"/>
        <v>14937996</v>
      </c>
      <c r="K19" s="12" t="s">
        <v>10</v>
      </c>
      <c r="L19" s="13">
        <f>SUM(H14:H21)</f>
        <v>912000</v>
      </c>
    </row>
    <row r="20" spans="1:12" ht="15.75" x14ac:dyDescent="0.25">
      <c r="A20" s="10"/>
      <c r="B20" s="40" t="s">
        <v>232</v>
      </c>
      <c r="C20" s="40" t="s">
        <v>100</v>
      </c>
      <c r="D20" s="40">
        <v>1</v>
      </c>
      <c r="E20" s="51">
        <v>43000</v>
      </c>
      <c r="F20" s="23"/>
      <c r="G20" s="23"/>
      <c r="H20" s="49">
        <f t="shared" si="1"/>
        <v>43000</v>
      </c>
      <c r="I20" s="9">
        <f t="shared" si="0"/>
        <v>14894996</v>
      </c>
      <c r="K20" s="12" t="s">
        <v>11</v>
      </c>
      <c r="L20" s="13">
        <f>SUM(H23:H35)</f>
        <v>1696000</v>
      </c>
    </row>
    <row r="21" spans="1:12" ht="15.75" x14ac:dyDescent="0.25">
      <c r="A21" s="10"/>
      <c r="B21" s="40" t="s">
        <v>233</v>
      </c>
      <c r="C21" s="40" t="s">
        <v>235</v>
      </c>
      <c r="D21" s="40">
        <v>1</v>
      </c>
      <c r="E21" s="51">
        <v>68000</v>
      </c>
      <c r="F21" s="23"/>
      <c r="G21" s="23"/>
      <c r="H21" s="49">
        <f t="shared" si="1"/>
        <v>68000</v>
      </c>
      <c r="I21" s="9">
        <f t="shared" si="0"/>
        <v>14826996</v>
      </c>
      <c r="K21" s="12" t="s">
        <v>12</v>
      </c>
      <c r="L21" s="13">
        <f>SUM(H37:H46)</f>
        <v>859000</v>
      </c>
    </row>
    <row r="22" spans="1:12" ht="15.75" x14ac:dyDescent="0.25">
      <c r="A22" s="10"/>
      <c r="B22" s="21"/>
      <c r="C22" s="21"/>
      <c r="D22" s="21"/>
      <c r="E22" s="22"/>
      <c r="F22" s="23"/>
      <c r="G22" s="23"/>
      <c r="H22" s="49"/>
      <c r="I22" s="9">
        <f t="shared" si="0"/>
        <v>14826996</v>
      </c>
      <c r="K22" s="12" t="s">
        <v>13</v>
      </c>
      <c r="L22" s="13">
        <f>SUM(H47:H56)</f>
        <v>2061000</v>
      </c>
    </row>
    <row r="23" spans="1:12" ht="15.75" x14ac:dyDescent="0.25">
      <c r="A23" s="25" t="s">
        <v>236</v>
      </c>
      <c r="B23" s="40" t="s">
        <v>18</v>
      </c>
      <c r="C23" s="40" t="s">
        <v>31</v>
      </c>
      <c r="D23" s="40">
        <v>50</v>
      </c>
      <c r="E23" s="22">
        <v>17500</v>
      </c>
      <c r="F23" s="23"/>
      <c r="G23" s="23"/>
      <c r="H23" s="56">
        <f>E23*D23</f>
        <v>875000</v>
      </c>
      <c r="I23" s="9">
        <f t="shared" si="0"/>
        <v>13951996</v>
      </c>
      <c r="K23" s="12" t="s">
        <v>14</v>
      </c>
      <c r="L23" s="13"/>
    </row>
    <row r="24" spans="1:12" ht="15.75" x14ac:dyDescent="0.25">
      <c r="A24" s="10"/>
      <c r="B24" s="40" t="s">
        <v>221</v>
      </c>
      <c r="C24" s="40" t="s">
        <v>31</v>
      </c>
      <c r="D24" s="40">
        <v>4</v>
      </c>
      <c r="E24" s="22">
        <v>120000</v>
      </c>
      <c r="F24" s="23"/>
      <c r="G24" s="23"/>
      <c r="H24" s="56">
        <f t="shared" ref="H24:H30" si="3">E24*D24</f>
        <v>480000</v>
      </c>
      <c r="I24" s="9">
        <f>I23+F24+G24-H24</f>
        <v>13471996</v>
      </c>
      <c r="K24" s="14"/>
      <c r="L24" s="15" t="e">
        <f>SUM</f>
        <v>#NAME?</v>
      </c>
    </row>
    <row r="25" spans="1:12" ht="15.75" x14ac:dyDescent="0.25">
      <c r="A25" s="10"/>
      <c r="B25" s="40" t="s">
        <v>218</v>
      </c>
      <c r="C25" s="40" t="s">
        <v>29</v>
      </c>
      <c r="D25" s="40">
        <v>60</v>
      </c>
      <c r="E25" s="22">
        <v>3600</v>
      </c>
      <c r="F25" s="24"/>
      <c r="G25" s="24"/>
      <c r="H25" s="56">
        <f t="shared" si="3"/>
        <v>216000</v>
      </c>
      <c r="I25" s="9">
        <f t="shared" si="0"/>
        <v>13255996</v>
      </c>
      <c r="K25" s="30" t="s">
        <v>37</v>
      </c>
      <c r="L25" s="29">
        <f>L19+L20+L21+L22+L23</f>
        <v>5528000</v>
      </c>
    </row>
    <row r="26" spans="1:12" ht="15.75" x14ac:dyDescent="0.25">
      <c r="A26" s="10"/>
      <c r="B26" s="40" t="s">
        <v>219</v>
      </c>
      <c r="C26" s="40"/>
      <c r="D26" s="40">
        <v>1</v>
      </c>
      <c r="E26" s="22">
        <v>30000</v>
      </c>
      <c r="F26" s="24"/>
      <c r="G26" s="24"/>
      <c r="H26" s="56">
        <f t="shared" si="3"/>
        <v>30000</v>
      </c>
      <c r="I26" s="9">
        <f t="shared" si="0"/>
        <v>13225996</v>
      </c>
      <c r="K26" s="14"/>
      <c r="L26" s="15"/>
    </row>
    <row r="27" spans="1:12" ht="15.75" x14ac:dyDescent="0.25">
      <c r="B27" s="40" t="s">
        <v>21</v>
      </c>
      <c r="C27" s="40" t="s">
        <v>33</v>
      </c>
      <c r="D27" s="40">
        <v>1</v>
      </c>
      <c r="E27" s="27">
        <v>25000</v>
      </c>
      <c r="F27" s="24"/>
      <c r="G27" s="24"/>
      <c r="H27" s="56">
        <f t="shared" si="3"/>
        <v>25000</v>
      </c>
      <c r="I27" s="9">
        <f t="shared" si="0"/>
        <v>13200996</v>
      </c>
      <c r="K27" s="14"/>
      <c r="L27" s="15"/>
    </row>
    <row r="28" spans="1:12" ht="15.75" x14ac:dyDescent="0.25">
      <c r="A28" s="10"/>
      <c r="B28" s="40" t="s">
        <v>24</v>
      </c>
      <c r="C28" s="40" t="s">
        <v>127</v>
      </c>
      <c r="D28" s="40">
        <v>2</v>
      </c>
      <c r="E28" s="27">
        <v>35000</v>
      </c>
      <c r="F28" s="24"/>
      <c r="G28" s="24"/>
      <c r="H28" s="56">
        <f t="shared" si="3"/>
        <v>70000</v>
      </c>
      <c r="I28" s="9">
        <f t="shared" si="0"/>
        <v>13130996</v>
      </c>
      <c r="K28" s="14"/>
      <c r="L28" s="15"/>
    </row>
    <row r="29" spans="1:12" ht="15.75" x14ac:dyDescent="0.25">
      <c r="A29" s="10"/>
      <c r="B29" s="40"/>
      <c r="C29" s="40"/>
      <c r="D29" s="40"/>
      <c r="E29" s="27"/>
      <c r="F29" s="24"/>
      <c r="G29" s="24"/>
      <c r="H29" s="56">
        <f t="shared" si="3"/>
        <v>0</v>
      </c>
      <c r="I29" s="9">
        <f t="shared" si="0"/>
        <v>13130996</v>
      </c>
      <c r="K29" s="14"/>
      <c r="L29" s="15"/>
    </row>
    <row r="30" spans="1:12" ht="15.75" x14ac:dyDescent="0.25">
      <c r="A30" s="10"/>
      <c r="B30" s="40"/>
      <c r="C30" s="40"/>
      <c r="D30" s="40"/>
      <c r="E30" s="27"/>
      <c r="F30" s="24"/>
      <c r="G30" s="24"/>
      <c r="H30" s="56">
        <f t="shared" si="3"/>
        <v>0</v>
      </c>
      <c r="I30" s="9">
        <f t="shared" si="0"/>
        <v>13130996</v>
      </c>
      <c r="K30" s="14"/>
      <c r="L30" s="15"/>
    </row>
    <row r="31" spans="1:12" ht="15.75" x14ac:dyDescent="0.25">
      <c r="B31" s="40"/>
      <c r="C31" s="40"/>
      <c r="D31" s="40"/>
      <c r="E31" s="27"/>
      <c r="F31" s="24"/>
      <c r="G31" s="24"/>
      <c r="H31" s="56">
        <f t="shared" ref="H31:H56" si="4">D31*E31</f>
        <v>0</v>
      </c>
      <c r="I31" s="9">
        <f t="shared" si="0"/>
        <v>13130996</v>
      </c>
      <c r="K31" s="14"/>
      <c r="L31" s="15"/>
    </row>
    <row r="32" spans="1:12" ht="15.75" x14ac:dyDescent="0.25">
      <c r="A32" s="10"/>
      <c r="B32" s="40"/>
      <c r="C32" s="40"/>
      <c r="D32" s="40"/>
      <c r="E32" s="27"/>
      <c r="F32" s="24"/>
      <c r="G32" s="24"/>
      <c r="H32" s="56">
        <f t="shared" si="4"/>
        <v>0</v>
      </c>
      <c r="I32" s="9">
        <f t="shared" si="0"/>
        <v>13130996</v>
      </c>
      <c r="K32" s="14"/>
      <c r="L32" s="15"/>
    </row>
    <row r="33" spans="1:12" ht="15.75" x14ac:dyDescent="0.25">
      <c r="A33" s="10"/>
      <c r="B33" s="40"/>
      <c r="C33" s="40"/>
      <c r="D33" s="40"/>
      <c r="E33" s="27"/>
      <c r="F33" s="24"/>
      <c r="G33" s="24"/>
      <c r="H33" s="56">
        <f t="shared" si="4"/>
        <v>0</v>
      </c>
      <c r="I33" s="9">
        <f t="shared" si="0"/>
        <v>13130996</v>
      </c>
      <c r="K33" s="14"/>
      <c r="L33" s="15"/>
    </row>
    <row r="34" spans="1:12" ht="15.75" x14ac:dyDescent="0.25">
      <c r="A34" s="10"/>
      <c r="B34" s="40"/>
      <c r="C34" s="40"/>
      <c r="D34" s="40"/>
      <c r="E34" s="27"/>
      <c r="F34" s="24"/>
      <c r="G34" s="24"/>
      <c r="H34" s="56">
        <f t="shared" si="4"/>
        <v>0</v>
      </c>
      <c r="I34" s="9">
        <f t="shared" si="0"/>
        <v>13130996</v>
      </c>
      <c r="K34" s="14"/>
      <c r="L34" s="15"/>
    </row>
    <row r="35" spans="1:12" ht="15.75" x14ac:dyDescent="0.25">
      <c r="A35" s="10"/>
      <c r="B35" s="40"/>
      <c r="C35" s="40"/>
      <c r="D35" s="40"/>
      <c r="E35" s="22"/>
      <c r="F35" s="24"/>
      <c r="G35" s="24"/>
      <c r="H35" s="56">
        <f t="shared" si="4"/>
        <v>0</v>
      </c>
      <c r="I35" s="9">
        <f t="shared" si="0"/>
        <v>13130996</v>
      </c>
      <c r="K35" s="14"/>
      <c r="L35" s="15"/>
    </row>
    <row r="36" spans="1:12" ht="15.75" x14ac:dyDescent="0.25">
      <c r="B36" s="40"/>
      <c r="C36" s="26"/>
      <c r="D36" s="40"/>
      <c r="E36" s="27"/>
      <c r="F36" s="24"/>
      <c r="G36" s="24"/>
      <c r="H36" s="56">
        <f t="shared" si="4"/>
        <v>0</v>
      </c>
      <c r="I36" s="9">
        <f t="shared" si="0"/>
        <v>13130996</v>
      </c>
      <c r="K36" s="14"/>
      <c r="L36" s="15"/>
    </row>
    <row r="37" spans="1:12" ht="15.75" x14ac:dyDescent="0.25">
      <c r="A37" s="25" t="s">
        <v>237</v>
      </c>
      <c r="B37" s="40" t="s">
        <v>122</v>
      </c>
      <c r="C37" s="40" t="s">
        <v>31</v>
      </c>
      <c r="D37" s="40"/>
      <c r="E37" s="51">
        <v>17500</v>
      </c>
      <c r="F37" s="24"/>
      <c r="G37" s="24"/>
      <c r="H37" s="56">
        <f t="shared" si="4"/>
        <v>0</v>
      </c>
      <c r="I37" s="9">
        <f t="shared" si="0"/>
        <v>13130996</v>
      </c>
      <c r="K37" s="14"/>
      <c r="L37" s="15"/>
    </row>
    <row r="38" spans="1:12" ht="15.75" x14ac:dyDescent="0.25">
      <c r="A38" s="10"/>
      <c r="B38" s="40" t="s">
        <v>221</v>
      </c>
      <c r="C38" s="40" t="s">
        <v>31</v>
      </c>
      <c r="D38" s="40">
        <v>4</v>
      </c>
      <c r="E38" s="51">
        <v>120000</v>
      </c>
      <c r="F38" s="24"/>
      <c r="G38" s="24"/>
      <c r="H38" s="56">
        <f t="shared" si="4"/>
        <v>480000</v>
      </c>
      <c r="I38" s="9">
        <f t="shared" si="0"/>
        <v>12650996</v>
      </c>
      <c r="K38" s="14"/>
      <c r="L38" s="15"/>
    </row>
    <row r="39" spans="1:12" ht="15.75" x14ac:dyDescent="0.25">
      <c r="A39" s="10"/>
      <c r="B39" s="40" t="s">
        <v>218</v>
      </c>
      <c r="C39" s="40" t="s">
        <v>29</v>
      </c>
      <c r="D39" s="40">
        <v>60</v>
      </c>
      <c r="E39" s="51">
        <v>3600</v>
      </c>
      <c r="F39" s="24"/>
      <c r="G39" s="24"/>
      <c r="H39" s="56">
        <f t="shared" si="4"/>
        <v>216000</v>
      </c>
      <c r="I39" s="9">
        <f t="shared" si="0"/>
        <v>12434996</v>
      </c>
      <c r="K39" s="14"/>
      <c r="L39" s="15"/>
    </row>
    <row r="40" spans="1:12" ht="15.75" x14ac:dyDescent="0.25">
      <c r="A40" s="10"/>
      <c r="B40" s="40" t="s">
        <v>219</v>
      </c>
      <c r="C40" s="40"/>
      <c r="D40" s="40">
        <v>1</v>
      </c>
      <c r="E40" s="51">
        <v>30000</v>
      </c>
      <c r="F40" s="24"/>
      <c r="G40" s="24"/>
      <c r="H40" s="56">
        <f t="shared" si="4"/>
        <v>30000</v>
      </c>
      <c r="I40" s="9">
        <f t="shared" si="0"/>
        <v>12404996</v>
      </c>
      <c r="K40" s="14"/>
      <c r="L40" s="15"/>
    </row>
    <row r="41" spans="1:12" ht="15.75" x14ac:dyDescent="0.25">
      <c r="A41" s="10"/>
      <c r="B41" s="40" t="s">
        <v>24</v>
      </c>
      <c r="C41" s="40" t="s">
        <v>127</v>
      </c>
      <c r="D41" s="40">
        <v>2</v>
      </c>
      <c r="E41" s="51">
        <v>35000</v>
      </c>
      <c r="F41" s="24"/>
      <c r="G41" s="24"/>
      <c r="H41" s="56">
        <f t="shared" si="4"/>
        <v>70000</v>
      </c>
      <c r="I41" s="9">
        <f t="shared" si="0"/>
        <v>12334996</v>
      </c>
      <c r="K41" s="14"/>
      <c r="L41" s="15"/>
    </row>
    <row r="42" spans="1:12" ht="15.75" x14ac:dyDescent="0.25">
      <c r="A42" s="25"/>
      <c r="B42" s="40" t="s">
        <v>20</v>
      </c>
      <c r="C42" s="40" t="s">
        <v>193</v>
      </c>
      <c r="D42" s="40">
        <v>1</v>
      </c>
      <c r="E42" s="51">
        <v>10000</v>
      </c>
      <c r="F42" s="24"/>
      <c r="G42" s="24"/>
      <c r="H42" s="56">
        <f t="shared" si="4"/>
        <v>10000</v>
      </c>
      <c r="I42" s="9">
        <f t="shared" si="0"/>
        <v>12324996</v>
      </c>
      <c r="K42" s="14"/>
      <c r="L42" s="15"/>
    </row>
    <row r="43" spans="1:12" ht="15.75" x14ac:dyDescent="0.25">
      <c r="A43" s="10"/>
      <c r="B43" s="40" t="s">
        <v>16</v>
      </c>
      <c r="C43" s="40" t="s">
        <v>100</v>
      </c>
      <c r="D43" s="40">
        <v>1</v>
      </c>
      <c r="E43" s="51">
        <v>43000</v>
      </c>
      <c r="F43" s="24"/>
      <c r="G43" s="24"/>
      <c r="H43" s="56">
        <f t="shared" si="4"/>
        <v>43000</v>
      </c>
      <c r="I43" s="9">
        <f t="shared" si="0"/>
        <v>12281996</v>
      </c>
      <c r="K43" s="14"/>
      <c r="L43" s="15"/>
    </row>
    <row r="44" spans="1:12" ht="15.75" x14ac:dyDescent="0.25">
      <c r="A44" s="10"/>
      <c r="B44" s="40" t="s">
        <v>63</v>
      </c>
      <c r="C44" s="40" t="s">
        <v>163</v>
      </c>
      <c r="D44" s="40">
        <v>1</v>
      </c>
      <c r="E44" s="51">
        <v>10000</v>
      </c>
      <c r="F44" s="24"/>
      <c r="G44" s="24"/>
      <c r="H44" s="56">
        <f t="shared" si="4"/>
        <v>10000</v>
      </c>
      <c r="I44" s="9">
        <f t="shared" si="0"/>
        <v>12271996</v>
      </c>
      <c r="K44" s="14"/>
      <c r="L44" s="15"/>
    </row>
    <row r="45" spans="1:12" ht="15.75" x14ac:dyDescent="0.25">
      <c r="B45" s="40"/>
      <c r="C45" s="40"/>
      <c r="D45" s="40"/>
      <c r="E45" s="51"/>
      <c r="F45" s="24"/>
      <c r="G45" s="24"/>
      <c r="H45" s="56">
        <f t="shared" si="4"/>
        <v>0</v>
      </c>
      <c r="I45" s="9">
        <f t="shared" si="0"/>
        <v>12271996</v>
      </c>
      <c r="K45" s="14"/>
      <c r="L45" s="15"/>
    </row>
    <row r="46" spans="1:12" ht="15.75" x14ac:dyDescent="0.25">
      <c r="A46" s="10"/>
      <c r="B46" s="40"/>
      <c r="C46" s="26"/>
      <c r="D46" s="40"/>
      <c r="E46" s="51"/>
      <c r="F46" s="24"/>
      <c r="G46" s="24"/>
      <c r="H46" s="56">
        <f t="shared" si="4"/>
        <v>0</v>
      </c>
      <c r="I46" s="9">
        <f t="shared" si="0"/>
        <v>12271996</v>
      </c>
      <c r="K46" s="14"/>
      <c r="L46" s="15"/>
    </row>
    <row r="47" spans="1:12" ht="15.75" x14ac:dyDescent="0.25">
      <c r="A47" s="10" t="s">
        <v>238</v>
      </c>
      <c r="B47" s="40" t="s">
        <v>18</v>
      </c>
      <c r="C47" s="40" t="s">
        <v>31</v>
      </c>
      <c r="D47" s="40">
        <v>50</v>
      </c>
      <c r="E47" s="51">
        <v>17500</v>
      </c>
      <c r="F47" s="24"/>
      <c r="G47" s="24"/>
      <c r="H47" s="56">
        <f t="shared" si="4"/>
        <v>875000</v>
      </c>
      <c r="I47" s="9">
        <f t="shared" si="0"/>
        <v>11396996</v>
      </c>
      <c r="K47" s="14"/>
      <c r="L47" s="15"/>
    </row>
    <row r="48" spans="1:12" ht="15.75" x14ac:dyDescent="0.25">
      <c r="A48" s="10"/>
      <c r="B48" s="40" t="s">
        <v>221</v>
      </c>
      <c r="C48" s="40" t="s">
        <v>31</v>
      </c>
      <c r="D48" s="40">
        <v>4</v>
      </c>
      <c r="E48" s="51">
        <v>120000</v>
      </c>
      <c r="F48" s="24"/>
      <c r="G48" s="24"/>
      <c r="H48" s="56">
        <f t="shared" si="4"/>
        <v>480000</v>
      </c>
      <c r="I48" s="9">
        <f t="shared" si="0"/>
        <v>10916996</v>
      </c>
      <c r="K48" s="14"/>
      <c r="L48" s="15"/>
    </row>
    <row r="49" spans="1:12" ht="15.75" x14ac:dyDescent="0.25">
      <c r="B49" s="40" t="s">
        <v>218</v>
      </c>
      <c r="C49" s="40" t="s">
        <v>29</v>
      </c>
      <c r="D49" s="40">
        <v>60</v>
      </c>
      <c r="E49" s="51">
        <v>3600</v>
      </c>
      <c r="F49" s="24"/>
      <c r="G49" s="24"/>
      <c r="H49" s="56">
        <f t="shared" si="4"/>
        <v>216000</v>
      </c>
      <c r="I49" s="9">
        <f t="shared" si="0"/>
        <v>10700996</v>
      </c>
      <c r="K49" s="14"/>
      <c r="L49" s="15"/>
    </row>
    <row r="50" spans="1:12" ht="15.75" x14ac:dyDescent="0.25">
      <c r="A50" s="10"/>
      <c r="B50" s="40" t="s">
        <v>219</v>
      </c>
      <c r="C50" s="40"/>
      <c r="D50" s="40">
        <v>1</v>
      </c>
      <c r="E50" s="51">
        <v>30000</v>
      </c>
      <c r="F50" s="24"/>
      <c r="G50" s="24"/>
      <c r="H50" s="56">
        <f t="shared" si="4"/>
        <v>30000</v>
      </c>
      <c r="I50" s="9">
        <f t="shared" si="0"/>
        <v>10670996</v>
      </c>
      <c r="K50" s="14"/>
      <c r="L50" s="15"/>
    </row>
    <row r="51" spans="1:12" ht="15.75" x14ac:dyDescent="0.25">
      <c r="A51" s="10"/>
      <c r="B51" s="40" t="s">
        <v>165</v>
      </c>
      <c r="C51" s="40" t="s">
        <v>239</v>
      </c>
      <c r="D51" s="40">
        <v>1</v>
      </c>
      <c r="E51" s="51">
        <v>30000</v>
      </c>
      <c r="F51" s="24"/>
      <c r="G51" s="24"/>
      <c r="H51" s="56">
        <f t="shared" si="4"/>
        <v>30000</v>
      </c>
      <c r="I51" s="9">
        <f t="shared" si="0"/>
        <v>10640996</v>
      </c>
      <c r="K51" s="14"/>
      <c r="L51" s="15"/>
    </row>
    <row r="52" spans="1:12" ht="15.75" x14ac:dyDescent="0.25">
      <c r="A52" s="10"/>
      <c r="B52" s="40" t="s">
        <v>240</v>
      </c>
      <c r="C52" s="40" t="s">
        <v>36</v>
      </c>
      <c r="D52" s="40">
        <v>1</v>
      </c>
      <c r="E52" s="51">
        <v>360000</v>
      </c>
      <c r="F52" s="24"/>
      <c r="G52" s="24"/>
      <c r="H52" s="56">
        <f t="shared" si="4"/>
        <v>360000</v>
      </c>
      <c r="I52" s="9">
        <f t="shared" si="0"/>
        <v>10280996</v>
      </c>
      <c r="K52" s="14"/>
      <c r="L52" s="15"/>
    </row>
    <row r="53" spans="1:12" ht="15.75" x14ac:dyDescent="0.25">
      <c r="A53" s="10"/>
      <c r="B53" s="40" t="s">
        <v>24</v>
      </c>
      <c r="C53" s="40" t="s">
        <v>127</v>
      </c>
      <c r="D53" s="40">
        <v>2</v>
      </c>
      <c r="E53" s="51">
        <v>35000</v>
      </c>
      <c r="F53" s="24"/>
      <c r="G53" s="24"/>
      <c r="H53" s="56">
        <f t="shared" si="4"/>
        <v>70000</v>
      </c>
      <c r="I53" s="9">
        <f t="shared" si="0"/>
        <v>10210996</v>
      </c>
      <c r="K53" s="14"/>
      <c r="L53" s="15"/>
    </row>
    <row r="54" spans="1:12" ht="15.75" x14ac:dyDescent="0.25">
      <c r="A54" s="10"/>
      <c r="B54" s="40"/>
      <c r="C54" s="40"/>
      <c r="D54" s="40"/>
      <c r="E54" s="51"/>
      <c r="F54" s="24"/>
      <c r="G54" s="24"/>
      <c r="H54" s="56">
        <f t="shared" si="4"/>
        <v>0</v>
      </c>
      <c r="I54" s="9">
        <f t="shared" si="0"/>
        <v>10210996</v>
      </c>
      <c r="K54" s="14"/>
      <c r="L54" s="15"/>
    </row>
    <row r="55" spans="1:12" ht="15.75" x14ac:dyDescent="0.25">
      <c r="A55" s="10"/>
      <c r="B55" s="40"/>
      <c r="C55" s="40"/>
      <c r="D55" s="40"/>
      <c r="E55" s="51"/>
      <c r="F55" s="24"/>
      <c r="G55" s="24"/>
      <c r="H55" s="56">
        <f t="shared" si="4"/>
        <v>0</v>
      </c>
      <c r="I55" s="9">
        <f t="shared" si="0"/>
        <v>10210996</v>
      </c>
      <c r="K55" s="14"/>
      <c r="L55" s="15"/>
    </row>
    <row r="56" spans="1:12" ht="15.75" x14ac:dyDescent="0.25">
      <c r="A56" s="10"/>
      <c r="B56" s="40"/>
      <c r="C56" s="21"/>
      <c r="D56" s="40"/>
      <c r="E56" s="51"/>
      <c r="F56" s="24"/>
      <c r="G56" s="24"/>
      <c r="H56" s="56">
        <f t="shared" si="4"/>
        <v>0</v>
      </c>
      <c r="I56" s="9">
        <f t="shared" si="0"/>
        <v>10210996</v>
      </c>
      <c r="K56" s="14"/>
      <c r="L56" s="15"/>
    </row>
    <row r="57" spans="1:12" ht="15.75" x14ac:dyDescent="0.25">
      <c r="A57" s="16" t="s">
        <v>241</v>
      </c>
      <c r="B57" s="16"/>
      <c r="C57" s="16"/>
      <c r="D57" s="16"/>
      <c r="E57" s="17"/>
      <c r="F57" s="18">
        <f>SUM(F5:F25)</f>
        <v>500000</v>
      </c>
      <c r="G57" s="18">
        <f>SUM(G5:G10)</f>
        <v>0</v>
      </c>
      <c r="H57" s="71">
        <f>SUM(H5:H56)</f>
        <v>5528000</v>
      </c>
      <c r="I57" s="65">
        <f>I4+F58-H57</f>
        <v>10210996</v>
      </c>
    </row>
    <row r="58" spans="1:12" ht="15.75" x14ac:dyDescent="0.25">
      <c r="A58" s="67" t="s">
        <v>242</v>
      </c>
      <c r="B58" s="68"/>
      <c r="C58" s="19"/>
      <c r="D58" s="19"/>
      <c r="E58" s="20"/>
      <c r="F58" s="69">
        <f>F57+G57</f>
        <v>500000</v>
      </c>
      <c r="G58" s="70"/>
      <c r="H58" s="72"/>
      <c r="I58" s="66"/>
    </row>
    <row r="59" spans="1:12" x14ac:dyDescent="0.25">
      <c r="E59" s="28"/>
      <c r="H59" s="28"/>
    </row>
  </sheetData>
  <mergeCells count="6">
    <mergeCell ref="A1:I1"/>
    <mergeCell ref="F2:G2"/>
    <mergeCell ref="H57:H58"/>
    <mergeCell ref="I57:I58"/>
    <mergeCell ref="A58:B58"/>
    <mergeCell ref="F58:G58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tabSelected="1" topLeftCell="A43" workbookViewId="0">
      <selection activeCell="C64" sqref="C64"/>
    </sheetView>
  </sheetViews>
  <sheetFormatPr defaultRowHeight="15" x14ac:dyDescent="0.25"/>
  <cols>
    <col min="1" max="1" width="23.28515625" bestFit="1" customWidth="1"/>
    <col min="2" max="2" width="19.7109375" customWidth="1"/>
    <col min="3" max="3" width="9.5703125" customWidth="1"/>
    <col min="4" max="4" width="10.5703125" customWidth="1"/>
    <col min="5" max="5" width="12.7109375" customWidth="1"/>
    <col min="6" max="6" width="13" customWidth="1"/>
    <col min="7" max="7" width="14.140625" customWidth="1"/>
    <col min="8" max="8" width="15" customWidth="1"/>
    <col min="9" max="9" width="14.28515625" customWidth="1"/>
    <col min="12" max="12" width="12.42578125" customWidth="1"/>
  </cols>
  <sheetData>
    <row r="1" spans="1:10" ht="18.75" x14ac:dyDescent="0.25">
      <c r="A1" s="59" t="s">
        <v>243</v>
      </c>
      <c r="B1" s="60"/>
      <c r="C1" s="60"/>
      <c r="D1" s="60"/>
      <c r="E1" s="60"/>
      <c r="F1" s="60"/>
      <c r="G1" s="60"/>
      <c r="H1" s="60"/>
      <c r="I1" s="61"/>
    </row>
    <row r="2" spans="1:10" ht="15.75" x14ac:dyDescent="0.25">
      <c r="A2" s="1" t="s">
        <v>0</v>
      </c>
      <c r="B2" s="2" t="s">
        <v>1</v>
      </c>
      <c r="C2" s="2"/>
      <c r="D2" s="2" t="s">
        <v>2</v>
      </c>
      <c r="E2" s="35" t="s">
        <v>3</v>
      </c>
      <c r="F2" s="62" t="s">
        <v>4</v>
      </c>
      <c r="G2" s="62"/>
      <c r="H2" s="35" t="s">
        <v>5</v>
      </c>
      <c r="I2" s="58" t="s">
        <v>6</v>
      </c>
    </row>
    <row r="3" spans="1:10" ht="15.75" x14ac:dyDescent="0.25">
      <c r="A3" s="1"/>
      <c r="B3" s="2"/>
      <c r="C3" s="2"/>
      <c r="D3" s="2"/>
      <c r="E3" s="35"/>
      <c r="F3" s="58" t="s">
        <v>7</v>
      </c>
      <c r="G3" s="58" t="s">
        <v>8</v>
      </c>
      <c r="H3" s="35"/>
      <c r="I3" s="58"/>
    </row>
    <row r="4" spans="1:10" ht="15.75" x14ac:dyDescent="0.25">
      <c r="A4" s="3" t="s">
        <v>244</v>
      </c>
      <c r="B4" s="3"/>
      <c r="C4" s="3"/>
      <c r="D4" s="3"/>
      <c r="E4" s="36"/>
      <c r="F4" s="4"/>
      <c r="G4" s="4"/>
      <c r="H4" s="36"/>
      <c r="I4" s="9">
        <v>10210996</v>
      </c>
    </row>
    <row r="5" spans="1:10" ht="15.75" x14ac:dyDescent="0.25">
      <c r="A5" s="5" t="s">
        <v>245</v>
      </c>
      <c r="B5" s="6" t="s">
        <v>246</v>
      </c>
      <c r="C5" s="6"/>
      <c r="D5" s="7"/>
      <c r="E5" s="37"/>
      <c r="F5" s="8"/>
      <c r="G5" s="8">
        <v>1000000</v>
      </c>
      <c r="H5" s="37"/>
      <c r="I5" s="9">
        <f>I4+F5+G5-H5</f>
        <v>11210996</v>
      </c>
    </row>
    <row r="6" spans="1:10" ht="15.75" x14ac:dyDescent="0.25">
      <c r="A6" s="5" t="s">
        <v>247</v>
      </c>
      <c r="B6" s="6" t="s">
        <v>248</v>
      </c>
      <c r="C6" s="6"/>
      <c r="D6" s="7"/>
      <c r="E6" s="37"/>
      <c r="F6" s="8"/>
      <c r="G6" s="8">
        <v>3000000</v>
      </c>
      <c r="H6" s="37"/>
      <c r="I6" s="9">
        <f t="shared" ref="I6:I57" si="0">I5+F6+G6-H6</f>
        <v>14210996</v>
      </c>
    </row>
    <row r="7" spans="1:10" ht="15.75" x14ac:dyDescent="0.25">
      <c r="A7" s="5" t="s">
        <v>249</v>
      </c>
      <c r="B7" s="6" t="s">
        <v>250</v>
      </c>
      <c r="C7" s="6"/>
      <c r="D7" s="7"/>
      <c r="E7" s="37"/>
      <c r="F7" s="8">
        <v>500000</v>
      </c>
      <c r="G7" s="8"/>
      <c r="H7" s="37"/>
      <c r="I7" s="9">
        <f t="shared" si="0"/>
        <v>14710996</v>
      </c>
    </row>
    <row r="8" spans="1:10" ht="15.75" x14ac:dyDescent="0.25">
      <c r="A8" s="5"/>
      <c r="B8" s="6"/>
      <c r="C8" s="6"/>
      <c r="D8" s="7"/>
      <c r="E8" s="37"/>
      <c r="F8" s="8"/>
      <c r="G8" s="8"/>
      <c r="H8" s="37"/>
      <c r="I8" s="9">
        <f t="shared" si="0"/>
        <v>14710996</v>
      </c>
    </row>
    <row r="9" spans="1:10" ht="15.75" x14ac:dyDescent="0.25">
      <c r="A9" s="5"/>
      <c r="B9" s="53"/>
      <c r="C9" s="6"/>
      <c r="D9" s="7"/>
      <c r="E9" s="37"/>
      <c r="F9" s="8"/>
      <c r="G9" s="8"/>
      <c r="H9" s="37"/>
      <c r="I9" s="9">
        <f t="shared" si="0"/>
        <v>14710996</v>
      </c>
    </row>
    <row r="10" spans="1:10" ht="15.75" x14ac:dyDescent="0.25">
      <c r="A10" s="5"/>
      <c r="B10" s="6"/>
      <c r="C10" s="6"/>
      <c r="D10" s="7"/>
      <c r="E10" s="37"/>
      <c r="F10" s="8"/>
      <c r="G10" s="8"/>
      <c r="H10" s="37">
        <v>0</v>
      </c>
      <c r="I10" s="9">
        <f t="shared" si="0"/>
        <v>14710996</v>
      </c>
    </row>
    <row r="11" spans="1:10" ht="15.75" x14ac:dyDescent="0.25">
      <c r="A11" s="5"/>
      <c r="B11" s="6"/>
      <c r="C11" s="6"/>
      <c r="D11" s="7"/>
      <c r="E11" s="37"/>
      <c r="F11" s="8"/>
      <c r="G11" s="8"/>
      <c r="H11" s="37"/>
      <c r="I11" s="9">
        <f t="shared" si="0"/>
        <v>14710996</v>
      </c>
    </row>
    <row r="12" spans="1:10" ht="15.75" x14ac:dyDescent="0.25">
      <c r="A12" s="5"/>
      <c r="B12" s="6"/>
      <c r="C12" s="6"/>
      <c r="D12" s="7"/>
      <c r="E12" s="37"/>
      <c r="F12" s="8"/>
      <c r="G12" s="8"/>
      <c r="H12" s="37"/>
      <c r="I12" s="9">
        <f t="shared" si="0"/>
        <v>14710996</v>
      </c>
    </row>
    <row r="13" spans="1:10" ht="15.75" x14ac:dyDescent="0.25">
      <c r="A13" s="5"/>
      <c r="B13" s="6"/>
      <c r="C13" s="6"/>
      <c r="D13" s="7"/>
      <c r="E13" s="37"/>
      <c r="F13" s="8"/>
      <c r="G13" s="8"/>
      <c r="H13" s="37"/>
      <c r="I13" s="9">
        <f>I12+F13+G13-H13</f>
        <v>14710996</v>
      </c>
    </row>
    <row r="14" spans="1:10" ht="15.75" x14ac:dyDescent="0.25">
      <c r="A14" s="25" t="s">
        <v>251</v>
      </c>
      <c r="B14" s="40" t="s">
        <v>18</v>
      </c>
      <c r="C14" s="40" t="s">
        <v>31</v>
      </c>
      <c r="D14" s="40"/>
      <c r="E14" s="51">
        <v>17000</v>
      </c>
      <c r="F14" s="23"/>
      <c r="G14" s="23"/>
      <c r="H14" s="49">
        <f>D14*E14</f>
        <v>0</v>
      </c>
      <c r="I14" s="9">
        <f t="shared" si="0"/>
        <v>14710996</v>
      </c>
    </row>
    <row r="15" spans="1:10" ht="15.75" x14ac:dyDescent="0.25">
      <c r="A15" s="10"/>
      <c r="B15" s="40" t="s">
        <v>217</v>
      </c>
      <c r="C15" s="40" t="s">
        <v>31</v>
      </c>
      <c r="D15" s="40">
        <v>4</v>
      </c>
      <c r="E15" s="51">
        <v>120000</v>
      </c>
      <c r="F15" s="23"/>
      <c r="G15" s="23"/>
      <c r="H15" s="49">
        <f>D15*E15</f>
        <v>480000</v>
      </c>
      <c r="I15" s="9">
        <f>I14+F15+G15-H15</f>
        <v>14230996</v>
      </c>
      <c r="J15" s="11"/>
    </row>
    <row r="16" spans="1:10" ht="15.75" x14ac:dyDescent="0.25">
      <c r="A16" s="10"/>
      <c r="B16" s="40" t="s">
        <v>218</v>
      </c>
      <c r="C16" s="40" t="s">
        <v>34</v>
      </c>
      <c r="D16" s="40">
        <v>60</v>
      </c>
      <c r="E16" s="51">
        <v>3800</v>
      </c>
      <c r="F16" s="23"/>
      <c r="G16" s="23"/>
      <c r="H16" s="49">
        <f>D16*E16</f>
        <v>228000</v>
      </c>
      <c r="I16" s="9">
        <f>I15+F16+G16-H16</f>
        <v>14002996</v>
      </c>
    </row>
    <row r="17" spans="1:12" ht="15.75" x14ac:dyDescent="0.25">
      <c r="A17" s="10"/>
      <c r="B17" s="40" t="s">
        <v>219</v>
      </c>
      <c r="C17" s="40"/>
      <c r="D17" s="40">
        <v>1</v>
      </c>
      <c r="E17" s="51">
        <v>30000</v>
      </c>
      <c r="F17" s="23"/>
      <c r="G17" s="23"/>
      <c r="H17" s="49">
        <f t="shared" ref="H17:H21" si="1">D17*E17</f>
        <v>30000</v>
      </c>
      <c r="I17" s="9">
        <f t="shared" ref="I17:I18" si="2">I16+F17+G17-H17</f>
        <v>13972996</v>
      </c>
    </row>
    <row r="18" spans="1:12" ht="15.75" x14ac:dyDescent="0.25">
      <c r="A18" s="10"/>
      <c r="B18" s="40" t="s">
        <v>24</v>
      </c>
      <c r="C18" s="40" t="s">
        <v>127</v>
      </c>
      <c r="D18" s="40">
        <v>2</v>
      </c>
      <c r="E18" s="51">
        <v>35000</v>
      </c>
      <c r="F18" s="23"/>
      <c r="G18" s="23"/>
      <c r="H18" s="49">
        <f t="shared" si="1"/>
        <v>70000</v>
      </c>
      <c r="I18" s="9">
        <f t="shared" si="2"/>
        <v>13902996</v>
      </c>
    </row>
    <row r="19" spans="1:12" ht="15.75" x14ac:dyDescent="0.25">
      <c r="A19" s="10"/>
      <c r="B19" s="40" t="s">
        <v>232</v>
      </c>
      <c r="C19" s="40" t="s">
        <v>100</v>
      </c>
      <c r="D19" s="40">
        <v>1</v>
      </c>
      <c r="E19" s="51">
        <v>43000</v>
      </c>
      <c r="F19" s="23"/>
      <c r="G19" s="23"/>
      <c r="H19" s="49">
        <f t="shared" si="1"/>
        <v>43000</v>
      </c>
      <c r="I19" s="9">
        <f t="shared" si="0"/>
        <v>13859996</v>
      </c>
      <c r="K19" s="12" t="s">
        <v>10</v>
      </c>
      <c r="L19" s="13">
        <f>SUM(H14:H21)</f>
        <v>851000</v>
      </c>
    </row>
    <row r="20" spans="1:12" ht="15.75" x14ac:dyDescent="0.25">
      <c r="A20" s="10"/>
      <c r="B20" s="40"/>
      <c r="C20" s="40"/>
      <c r="D20" s="40"/>
      <c r="E20" s="51"/>
      <c r="F20" s="23"/>
      <c r="G20" s="23"/>
      <c r="H20" s="49">
        <f t="shared" si="1"/>
        <v>0</v>
      </c>
      <c r="I20" s="9">
        <f t="shared" si="0"/>
        <v>13859996</v>
      </c>
      <c r="K20" s="12" t="s">
        <v>11</v>
      </c>
      <c r="L20" s="13">
        <f>SUM(H23:H27)</f>
        <v>1648000</v>
      </c>
    </row>
    <row r="21" spans="1:12" ht="15.75" x14ac:dyDescent="0.25">
      <c r="A21" s="10"/>
      <c r="B21" s="40"/>
      <c r="C21" s="40"/>
      <c r="D21" s="40"/>
      <c r="E21" s="51"/>
      <c r="F21" s="23"/>
      <c r="G21" s="23"/>
      <c r="H21" s="49">
        <f t="shared" si="1"/>
        <v>0</v>
      </c>
      <c r="I21" s="9">
        <f t="shared" si="0"/>
        <v>13859996</v>
      </c>
      <c r="K21" s="12" t="s">
        <v>12</v>
      </c>
      <c r="L21" s="13">
        <f>SUM(H29:H37)</f>
        <v>886000</v>
      </c>
    </row>
    <row r="22" spans="1:12" ht="15.75" x14ac:dyDescent="0.25">
      <c r="A22" s="10"/>
      <c r="B22" s="21"/>
      <c r="C22" s="21"/>
      <c r="D22" s="21"/>
      <c r="E22" s="22"/>
      <c r="F22" s="23"/>
      <c r="G22" s="23"/>
      <c r="H22" s="49"/>
      <c r="I22" s="9">
        <f t="shared" si="0"/>
        <v>13859996</v>
      </c>
      <c r="K22" s="12" t="s">
        <v>13</v>
      </c>
      <c r="L22" s="13">
        <f>SUM(H38:H43)</f>
        <v>1658000</v>
      </c>
    </row>
    <row r="23" spans="1:12" ht="15.75" x14ac:dyDescent="0.25">
      <c r="A23" s="25" t="s">
        <v>252</v>
      </c>
      <c r="B23" s="40" t="s">
        <v>18</v>
      </c>
      <c r="C23" s="40" t="s">
        <v>31</v>
      </c>
      <c r="D23" s="40">
        <v>50</v>
      </c>
      <c r="E23" s="22">
        <v>17000</v>
      </c>
      <c r="F23" s="23"/>
      <c r="G23" s="23"/>
      <c r="H23" s="56">
        <f>E23*D23</f>
        <v>850000</v>
      </c>
      <c r="I23" s="9">
        <f t="shared" si="0"/>
        <v>13009996</v>
      </c>
      <c r="K23" s="12" t="s">
        <v>14</v>
      </c>
      <c r="L23" s="13">
        <f>SUM(H48:H55)</f>
        <v>1221000</v>
      </c>
    </row>
    <row r="24" spans="1:12" ht="15.75" x14ac:dyDescent="0.25">
      <c r="A24" s="10"/>
      <c r="B24" s="40" t="s">
        <v>221</v>
      </c>
      <c r="C24" s="40" t="s">
        <v>31</v>
      </c>
      <c r="D24" s="40">
        <v>4</v>
      </c>
      <c r="E24" s="22">
        <v>120000</v>
      </c>
      <c r="F24" s="23"/>
      <c r="G24" s="23"/>
      <c r="H24" s="56">
        <f t="shared" ref="H24:H30" si="3">E24*D24</f>
        <v>480000</v>
      </c>
      <c r="I24" s="9">
        <f>I23+F24+G24-H24</f>
        <v>12529996</v>
      </c>
      <c r="K24" s="14"/>
      <c r="L24" s="15" t="e">
        <f>SUM</f>
        <v>#NAME?</v>
      </c>
    </row>
    <row r="25" spans="1:12" ht="15.75" x14ac:dyDescent="0.25">
      <c r="A25" s="10"/>
      <c r="B25" s="40" t="s">
        <v>218</v>
      </c>
      <c r="C25" s="40" t="s">
        <v>29</v>
      </c>
      <c r="D25" s="40">
        <v>60</v>
      </c>
      <c r="E25" s="22">
        <v>3800</v>
      </c>
      <c r="F25" s="24"/>
      <c r="G25" s="24"/>
      <c r="H25" s="56">
        <f t="shared" si="3"/>
        <v>228000</v>
      </c>
      <c r="I25" s="9">
        <f t="shared" si="0"/>
        <v>12301996</v>
      </c>
      <c r="K25" s="30" t="s">
        <v>37</v>
      </c>
      <c r="L25" s="29">
        <f>L19+L20+L21+L22+L23</f>
        <v>6264000</v>
      </c>
    </row>
    <row r="26" spans="1:12" ht="15.75" x14ac:dyDescent="0.25">
      <c r="A26" s="10"/>
      <c r="B26" s="40" t="s">
        <v>219</v>
      </c>
      <c r="C26" s="40"/>
      <c r="D26" s="40">
        <v>1</v>
      </c>
      <c r="E26" s="22">
        <v>30000</v>
      </c>
      <c r="F26" s="24"/>
      <c r="G26" s="24"/>
      <c r="H26" s="56">
        <f t="shared" si="3"/>
        <v>30000</v>
      </c>
      <c r="I26" s="9">
        <f t="shared" si="0"/>
        <v>12271996</v>
      </c>
      <c r="K26" s="14"/>
      <c r="L26" s="15"/>
    </row>
    <row r="27" spans="1:12" ht="15.75" x14ac:dyDescent="0.25">
      <c r="B27" s="40" t="s">
        <v>24</v>
      </c>
      <c r="C27" s="40" t="s">
        <v>127</v>
      </c>
      <c r="D27" s="40">
        <v>2</v>
      </c>
      <c r="E27" s="27">
        <v>30000</v>
      </c>
      <c r="F27" s="24"/>
      <c r="G27" s="24"/>
      <c r="H27" s="56">
        <f t="shared" si="3"/>
        <v>60000</v>
      </c>
      <c r="I27" s="9">
        <f t="shared" si="0"/>
        <v>12211996</v>
      </c>
      <c r="K27" s="14"/>
      <c r="L27" s="15"/>
    </row>
    <row r="28" spans="1:12" ht="15.75" x14ac:dyDescent="0.25">
      <c r="A28" s="10"/>
      <c r="B28" s="40"/>
      <c r="C28" s="40"/>
      <c r="D28" s="40"/>
      <c r="E28" s="27"/>
      <c r="F28" s="24"/>
      <c r="G28" s="24"/>
      <c r="H28" s="56">
        <f t="shared" si="3"/>
        <v>0</v>
      </c>
      <c r="I28" s="9">
        <f t="shared" si="0"/>
        <v>12211996</v>
      </c>
      <c r="K28" s="14"/>
      <c r="L28" s="15"/>
    </row>
    <row r="29" spans="1:12" ht="15.75" x14ac:dyDescent="0.25">
      <c r="A29" s="10" t="s">
        <v>253</v>
      </c>
      <c r="B29" s="40" t="s">
        <v>122</v>
      </c>
      <c r="C29" s="40" t="s">
        <v>31</v>
      </c>
      <c r="D29" s="40"/>
      <c r="E29" s="27"/>
      <c r="F29" s="24"/>
      <c r="G29" s="24"/>
      <c r="H29" s="56">
        <f t="shared" si="3"/>
        <v>0</v>
      </c>
      <c r="I29" s="9">
        <f t="shared" si="0"/>
        <v>12211996</v>
      </c>
      <c r="K29" s="14"/>
      <c r="L29" s="15"/>
    </row>
    <row r="30" spans="1:12" ht="15.75" x14ac:dyDescent="0.25">
      <c r="A30" s="10"/>
      <c r="B30" s="40" t="s">
        <v>221</v>
      </c>
      <c r="C30" s="40" t="s">
        <v>31</v>
      </c>
      <c r="D30" s="40">
        <v>4</v>
      </c>
      <c r="E30" s="27">
        <v>120000</v>
      </c>
      <c r="F30" s="24"/>
      <c r="G30" s="24"/>
      <c r="H30" s="56">
        <f t="shared" si="3"/>
        <v>480000</v>
      </c>
      <c r="I30" s="9">
        <f t="shared" si="0"/>
        <v>11731996</v>
      </c>
      <c r="K30" s="14"/>
      <c r="L30" s="15"/>
    </row>
    <row r="31" spans="1:12" ht="15.75" x14ac:dyDescent="0.25">
      <c r="B31" s="40" t="s">
        <v>218</v>
      </c>
      <c r="C31" s="40" t="s">
        <v>29</v>
      </c>
      <c r="D31" s="40">
        <v>60</v>
      </c>
      <c r="E31" s="27">
        <v>3800</v>
      </c>
      <c r="F31" s="24"/>
      <c r="G31" s="24"/>
      <c r="H31" s="56">
        <f t="shared" ref="H31:H57" si="4">D31*E31</f>
        <v>228000</v>
      </c>
      <c r="I31" s="9">
        <f t="shared" si="0"/>
        <v>11503996</v>
      </c>
      <c r="K31" s="14"/>
      <c r="L31" s="15"/>
    </row>
    <row r="32" spans="1:12" ht="15.75" x14ac:dyDescent="0.25">
      <c r="A32" s="10"/>
      <c r="B32" s="40" t="s">
        <v>219</v>
      </c>
      <c r="C32" s="40"/>
      <c r="D32" s="40">
        <v>1</v>
      </c>
      <c r="E32" s="27">
        <v>30000</v>
      </c>
      <c r="F32" s="24"/>
      <c r="G32" s="24"/>
      <c r="H32" s="56">
        <f t="shared" si="4"/>
        <v>30000</v>
      </c>
      <c r="I32" s="9">
        <f t="shared" si="0"/>
        <v>11473996</v>
      </c>
      <c r="K32" s="14"/>
      <c r="L32" s="15"/>
    </row>
    <row r="33" spans="1:12" ht="15.75" x14ac:dyDescent="0.25">
      <c r="A33" s="10"/>
      <c r="B33" s="40" t="s">
        <v>24</v>
      </c>
      <c r="C33" s="40" t="s">
        <v>127</v>
      </c>
      <c r="D33" s="40">
        <v>2</v>
      </c>
      <c r="E33" s="27">
        <v>30000</v>
      </c>
      <c r="F33" s="24"/>
      <c r="G33" s="24"/>
      <c r="H33" s="56">
        <f t="shared" si="4"/>
        <v>60000</v>
      </c>
      <c r="I33" s="9">
        <f t="shared" si="0"/>
        <v>11413996</v>
      </c>
      <c r="K33" s="14"/>
      <c r="L33" s="15"/>
    </row>
    <row r="34" spans="1:12" ht="15.75" x14ac:dyDescent="0.25">
      <c r="A34" s="10"/>
      <c r="B34" s="40" t="s">
        <v>20</v>
      </c>
      <c r="C34" s="40" t="s">
        <v>193</v>
      </c>
      <c r="D34" s="40">
        <v>1</v>
      </c>
      <c r="E34" s="27">
        <v>10000</v>
      </c>
      <c r="F34" s="24"/>
      <c r="G34" s="24"/>
      <c r="H34" s="56">
        <f t="shared" si="4"/>
        <v>10000</v>
      </c>
      <c r="I34" s="9">
        <f t="shared" si="0"/>
        <v>11403996</v>
      </c>
      <c r="K34" s="14"/>
      <c r="L34" s="15"/>
    </row>
    <row r="35" spans="1:12" ht="15.75" x14ac:dyDescent="0.25">
      <c r="A35" s="10"/>
      <c r="B35" s="40" t="s">
        <v>16</v>
      </c>
      <c r="C35" s="40" t="s">
        <v>100</v>
      </c>
      <c r="D35" s="40">
        <v>1</v>
      </c>
      <c r="E35" s="22">
        <v>43000</v>
      </c>
      <c r="F35" s="24"/>
      <c r="G35" s="24"/>
      <c r="H35" s="56">
        <f t="shared" si="4"/>
        <v>43000</v>
      </c>
      <c r="I35" s="9">
        <f t="shared" si="0"/>
        <v>11360996</v>
      </c>
      <c r="K35" s="14"/>
      <c r="L35" s="15"/>
    </row>
    <row r="36" spans="1:12" ht="15.75" x14ac:dyDescent="0.25">
      <c r="A36" s="73"/>
      <c r="B36" s="40" t="s">
        <v>63</v>
      </c>
      <c r="C36" s="40" t="s">
        <v>163</v>
      </c>
      <c r="D36" s="40">
        <v>1</v>
      </c>
      <c r="E36" s="22">
        <v>10000</v>
      </c>
      <c r="F36" s="24"/>
      <c r="G36" s="24"/>
      <c r="H36" s="56">
        <f t="shared" si="4"/>
        <v>10000</v>
      </c>
      <c r="I36" s="9"/>
      <c r="K36" s="14"/>
      <c r="L36" s="15"/>
    </row>
    <row r="37" spans="1:12" ht="15.75" x14ac:dyDescent="0.25">
      <c r="B37" s="40" t="s">
        <v>165</v>
      </c>
      <c r="C37" s="40" t="s">
        <v>239</v>
      </c>
      <c r="D37" s="40">
        <v>1</v>
      </c>
      <c r="E37" s="27">
        <v>25000</v>
      </c>
      <c r="F37" s="24"/>
      <c r="G37" s="24"/>
      <c r="H37" s="56">
        <f t="shared" si="4"/>
        <v>25000</v>
      </c>
      <c r="I37" s="9">
        <f>I35+F37+G37-H37</f>
        <v>11335996</v>
      </c>
      <c r="K37" s="14"/>
      <c r="L37" s="15"/>
    </row>
    <row r="38" spans="1:12" ht="15.75" x14ac:dyDescent="0.25">
      <c r="A38" s="25" t="s">
        <v>254</v>
      </c>
      <c r="B38" s="40" t="s">
        <v>18</v>
      </c>
      <c r="C38" s="40" t="s">
        <v>31</v>
      </c>
      <c r="D38" s="40">
        <v>50</v>
      </c>
      <c r="E38" s="51">
        <v>17000</v>
      </c>
      <c r="F38" s="24"/>
      <c r="G38" s="24"/>
      <c r="H38" s="56">
        <f t="shared" si="4"/>
        <v>850000</v>
      </c>
      <c r="I38" s="9">
        <f t="shared" si="0"/>
        <v>10485996</v>
      </c>
      <c r="K38" s="14"/>
      <c r="L38" s="15"/>
    </row>
    <row r="39" spans="1:12" ht="15.75" x14ac:dyDescent="0.25">
      <c r="A39" s="10"/>
      <c r="B39" s="40" t="s">
        <v>221</v>
      </c>
      <c r="C39" s="40" t="s">
        <v>31</v>
      </c>
      <c r="D39" s="40">
        <v>4</v>
      </c>
      <c r="E39" s="51">
        <v>120000</v>
      </c>
      <c r="F39" s="24"/>
      <c r="G39" s="24"/>
      <c r="H39" s="56">
        <f t="shared" si="4"/>
        <v>480000</v>
      </c>
      <c r="I39" s="9">
        <f t="shared" si="0"/>
        <v>10005996</v>
      </c>
      <c r="K39" s="14"/>
      <c r="L39" s="15"/>
    </row>
    <row r="40" spans="1:12" ht="15.75" x14ac:dyDescent="0.25">
      <c r="A40" s="10"/>
      <c r="B40" s="40" t="s">
        <v>218</v>
      </c>
      <c r="C40" s="40" t="s">
        <v>29</v>
      </c>
      <c r="D40" s="40">
        <v>60</v>
      </c>
      <c r="E40" s="51">
        <v>3800</v>
      </c>
      <c r="F40" s="24"/>
      <c r="G40" s="24"/>
      <c r="H40" s="56">
        <f t="shared" si="4"/>
        <v>228000</v>
      </c>
      <c r="I40" s="9">
        <f t="shared" si="0"/>
        <v>9777996</v>
      </c>
      <c r="K40" s="14"/>
      <c r="L40" s="15"/>
    </row>
    <row r="41" spans="1:12" ht="15.75" x14ac:dyDescent="0.25">
      <c r="A41" s="10"/>
      <c r="B41" s="40" t="s">
        <v>219</v>
      </c>
      <c r="C41" s="40"/>
      <c r="D41" s="40">
        <v>1</v>
      </c>
      <c r="E41" s="51">
        <v>30000</v>
      </c>
      <c r="F41" s="24"/>
      <c r="G41" s="24"/>
      <c r="H41" s="56">
        <f t="shared" si="4"/>
        <v>30000</v>
      </c>
      <c r="I41" s="9">
        <f t="shared" si="0"/>
        <v>9747996</v>
      </c>
      <c r="K41" s="14"/>
      <c r="L41" s="15"/>
    </row>
    <row r="42" spans="1:12" ht="15.75" x14ac:dyDescent="0.25">
      <c r="A42" s="10"/>
      <c r="B42" s="40" t="s">
        <v>24</v>
      </c>
      <c r="C42" s="40" t="s">
        <v>127</v>
      </c>
      <c r="D42" s="40">
        <v>2</v>
      </c>
      <c r="E42" s="51">
        <v>30000</v>
      </c>
      <c r="F42" s="24"/>
      <c r="G42" s="24"/>
      <c r="H42" s="56">
        <f t="shared" si="4"/>
        <v>60000</v>
      </c>
      <c r="I42" s="9">
        <f t="shared" si="0"/>
        <v>9687996</v>
      </c>
      <c r="K42" s="14"/>
      <c r="L42" s="15"/>
    </row>
    <row r="43" spans="1:12" ht="15.75" x14ac:dyDescent="0.25">
      <c r="A43" s="25"/>
      <c r="B43" s="40" t="s">
        <v>63</v>
      </c>
      <c r="C43" s="40" t="s">
        <v>193</v>
      </c>
      <c r="D43" s="40">
        <v>1</v>
      </c>
      <c r="E43" s="51">
        <v>10000</v>
      </c>
      <c r="F43" s="24"/>
      <c r="G43" s="24"/>
      <c r="H43" s="56">
        <f t="shared" si="4"/>
        <v>10000</v>
      </c>
      <c r="I43" s="9">
        <f t="shared" si="0"/>
        <v>9677996</v>
      </c>
      <c r="K43" s="14"/>
      <c r="L43" s="15"/>
    </row>
    <row r="44" spans="1:12" ht="15.75" x14ac:dyDescent="0.25">
      <c r="A44" s="10"/>
      <c r="B44" s="40"/>
      <c r="C44" s="40"/>
      <c r="D44" s="40"/>
      <c r="E44" s="51"/>
      <c r="F44" s="24"/>
      <c r="G44" s="24"/>
      <c r="H44" s="56">
        <f t="shared" si="4"/>
        <v>0</v>
      </c>
      <c r="I44" s="9">
        <f t="shared" si="0"/>
        <v>9677996</v>
      </c>
      <c r="K44" s="14"/>
      <c r="L44" s="15"/>
    </row>
    <row r="45" spans="1:12" ht="15.75" x14ac:dyDescent="0.25">
      <c r="A45" s="10"/>
      <c r="B45" s="40"/>
      <c r="C45" s="40"/>
      <c r="D45" s="40"/>
      <c r="E45" s="51"/>
      <c r="F45" s="24"/>
      <c r="G45" s="24"/>
      <c r="H45" s="56">
        <f t="shared" si="4"/>
        <v>0</v>
      </c>
      <c r="I45" s="9">
        <f t="shared" si="0"/>
        <v>9677996</v>
      </c>
      <c r="K45" s="14"/>
      <c r="L45" s="15"/>
    </row>
    <row r="46" spans="1:12" ht="15.75" x14ac:dyDescent="0.25">
      <c r="B46" s="40"/>
      <c r="C46" s="40"/>
      <c r="D46" s="40"/>
      <c r="E46" s="51"/>
      <c r="F46" s="24"/>
      <c r="G46" s="24"/>
      <c r="H46" s="56">
        <f t="shared" si="4"/>
        <v>0</v>
      </c>
      <c r="I46" s="9">
        <f t="shared" si="0"/>
        <v>9677996</v>
      </c>
      <c r="K46" s="14"/>
      <c r="L46" s="15"/>
    </row>
    <row r="47" spans="1:12" ht="15.75" x14ac:dyDescent="0.25">
      <c r="A47" s="10"/>
      <c r="B47" s="40"/>
      <c r="C47" s="26"/>
      <c r="D47" s="40"/>
      <c r="E47" s="51"/>
      <c r="F47" s="24"/>
      <c r="G47" s="24"/>
      <c r="H47" s="56">
        <f t="shared" si="4"/>
        <v>0</v>
      </c>
      <c r="I47" s="9">
        <f t="shared" si="0"/>
        <v>9677996</v>
      </c>
      <c r="K47" s="14"/>
      <c r="L47" s="15"/>
    </row>
    <row r="48" spans="1:12" ht="15.75" x14ac:dyDescent="0.25">
      <c r="A48" s="10" t="s">
        <v>255</v>
      </c>
      <c r="B48" s="40" t="s">
        <v>18</v>
      </c>
      <c r="C48" s="40" t="s">
        <v>31</v>
      </c>
      <c r="D48" s="40"/>
      <c r="E48" s="51"/>
      <c r="F48" s="24"/>
      <c r="G48" s="24"/>
      <c r="H48" s="56">
        <f t="shared" si="4"/>
        <v>0</v>
      </c>
      <c r="I48" s="9">
        <f t="shared" si="0"/>
        <v>9677996</v>
      </c>
      <c r="K48" s="14"/>
      <c r="L48" s="15"/>
    </row>
    <row r="49" spans="1:12" ht="15.75" x14ac:dyDescent="0.25">
      <c r="A49" s="10"/>
      <c r="B49" s="40" t="s">
        <v>221</v>
      </c>
      <c r="C49" s="40" t="s">
        <v>31</v>
      </c>
      <c r="D49" s="40">
        <v>4</v>
      </c>
      <c r="E49" s="51">
        <v>120000</v>
      </c>
      <c r="F49" s="24"/>
      <c r="G49" s="24"/>
      <c r="H49" s="56">
        <f t="shared" si="4"/>
        <v>480000</v>
      </c>
      <c r="I49" s="9">
        <f t="shared" si="0"/>
        <v>9197996</v>
      </c>
      <c r="K49" s="14"/>
      <c r="L49" s="15"/>
    </row>
    <row r="50" spans="1:12" ht="15.75" x14ac:dyDescent="0.25">
      <c r="B50" s="40" t="s">
        <v>218</v>
      </c>
      <c r="C50" s="40" t="s">
        <v>29</v>
      </c>
      <c r="D50" s="40">
        <v>60</v>
      </c>
      <c r="E50" s="51">
        <v>3800</v>
      </c>
      <c r="F50" s="24"/>
      <c r="G50" s="24"/>
      <c r="H50" s="56">
        <f t="shared" si="4"/>
        <v>228000</v>
      </c>
      <c r="I50" s="9">
        <f t="shared" si="0"/>
        <v>8969996</v>
      </c>
      <c r="K50" s="14"/>
      <c r="L50" s="15"/>
    </row>
    <row r="51" spans="1:12" ht="15.75" x14ac:dyDescent="0.25">
      <c r="A51" s="10"/>
      <c r="B51" s="40" t="s">
        <v>219</v>
      </c>
      <c r="C51" s="40"/>
      <c r="D51" s="40">
        <v>1</v>
      </c>
      <c r="E51" s="51">
        <v>30000</v>
      </c>
      <c r="F51" s="24"/>
      <c r="G51" s="24"/>
      <c r="H51" s="56">
        <f t="shared" si="4"/>
        <v>30000</v>
      </c>
      <c r="I51" s="9">
        <f t="shared" si="0"/>
        <v>8939996</v>
      </c>
      <c r="K51" s="14"/>
      <c r="L51" s="15"/>
    </row>
    <row r="52" spans="1:12" ht="15.75" x14ac:dyDescent="0.25">
      <c r="A52" s="10"/>
      <c r="B52" s="40" t="s">
        <v>24</v>
      </c>
      <c r="C52" s="40" t="s">
        <v>127</v>
      </c>
      <c r="D52" s="40">
        <v>2</v>
      </c>
      <c r="E52" s="51">
        <v>30000</v>
      </c>
      <c r="F52" s="24"/>
      <c r="G52" s="24"/>
      <c r="H52" s="56">
        <f t="shared" si="4"/>
        <v>60000</v>
      </c>
      <c r="I52" s="9">
        <f t="shared" si="0"/>
        <v>8879996</v>
      </c>
      <c r="K52" s="14"/>
      <c r="L52" s="15"/>
    </row>
    <row r="53" spans="1:12" ht="15.75" x14ac:dyDescent="0.25">
      <c r="A53" s="10"/>
      <c r="B53" s="40" t="s">
        <v>17</v>
      </c>
      <c r="C53" s="40" t="s">
        <v>239</v>
      </c>
      <c r="D53" s="40">
        <v>1</v>
      </c>
      <c r="E53" s="51">
        <v>20000</v>
      </c>
      <c r="F53" s="24"/>
      <c r="G53" s="24"/>
      <c r="H53" s="56">
        <f t="shared" si="4"/>
        <v>20000</v>
      </c>
      <c r="I53" s="9">
        <f t="shared" si="0"/>
        <v>8859996</v>
      </c>
      <c r="K53" s="14"/>
      <c r="L53" s="15"/>
    </row>
    <row r="54" spans="1:12" ht="15.75" x14ac:dyDescent="0.25">
      <c r="A54" s="10"/>
      <c r="B54" s="40" t="s">
        <v>16</v>
      </c>
      <c r="C54" s="40" t="s">
        <v>222</v>
      </c>
      <c r="D54" s="40">
        <v>1</v>
      </c>
      <c r="E54" s="51">
        <v>43000</v>
      </c>
      <c r="F54" s="24"/>
      <c r="G54" s="24"/>
      <c r="H54" s="56">
        <f t="shared" si="4"/>
        <v>43000</v>
      </c>
      <c r="I54" s="9">
        <f t="shared" si="0"/>
        <v>8816996</v>
      </c>
      <c r="K54" s="14"/>
      <c r="L54" s="15"/>
    </row>
    <row r="55" spans="1:12" ht="15.75" x14ac:dyDescent="0.25">
      <c r="A55" s="10"/>
      <c r="B55" s="40" t="s">
        <v>82</v>
      </c>
      <c r="C55" s="40" t="s">
        <v>36</v>
      </c>
      <c r="D55" s="40">
        <v>1</v>
      </c>
      <c r="E55" s="51">
        <v>360000</v>
      </c>
      <c r="F55" s="24"/>
      <c r="G55" s="24"/>
      <c r="H55" s="56">
        <f t="shared" si="4"/>
        <v>360000</v>
      </c>
      <c r="I55" s="9">
        <f t="shared" si="0"/>
        <v>8456996</v>
      </c>
      <c r="K55" s="14"/>
      <c r="L55" s="15"/>
    </row>
    <row r="56" spans="1:12" ht="15.75" x14ac:dyDescent="0.25">
      <c r="A56" s="10"/>
      <c r="B56" s="40"/>
      <c r="C56" s="40"/>
      <c r="D56" s="40"/>
      <c r="E56" s="51"/>
      <c r="F56" s="24"/>
      <c r="G56" s="24"/>
      <c r="H56" s="56">
        <f t="shared" si="4"/>
        <v>0</v>
      </c>
      <c r="I56" s="9">
        <f t="shared" si="0"/>
        <v>8456996</v>
      </c>
      <c r="K56" s="14"/>
      <c r="L56" s="15"/>
    </row>
    <row r="57" spans="1:12" ht="15.75" x14ac:dyDescent="0.25">
      <c r="A57" s="10"/>
      <c r="B57" s="40"/>
      <c r="C57" s="21"/>
      <c r="D57" s="40"/>
      <c r="E57" s="51"/>
      <c r="F57" s="24"/>
      <c r="G57" s="24"/>
      <c r="H57" s="56">
        <f t="shared" si="4"/>
        <v>0</v>
      </c>
      <c r="I57" s="9">
        <f t="shared" si="0"/>
        <v>8456996</v>
      </c>
      <c r="K57" s="14"/>
      <c r="L57" s="15"/>
    </row>
    <row r="58" spans="1:12" ht="15.75" x14ac:dyDescent="0.25">
      <c r="A58" s="16" t="s">
        <v>256</v>
      </c>
      <c r="B58" s="16"/>
      <c r="C58" s="16"/>
      <c r="D58" s="16"/>
      <c r="E58" s="17"/>
      <c r="F58" s="18">
        <f>SUM(F5:F25)</f>
        <v>500000</v>
      </c>
      <c r="G58" s="18">
        <f>SUM(G5:G10)</f>
        <v>4000000</v>
      </c>
      <c r="H58" s="71">
        <f>SUM(H5:H57)</f>
        <v>6264000</v>
      </c>
      <c r="I58" s="65">
        <f>I4+F59-H58</f>
        <v>8446996</v>
      </c>
    </row>
    <row r="59" spans="1:12" ht="15.75" x14ac:dyDescent="0.25">
      <c r="A59" s="67" t="s">
        <v>257</v>
      </c>
      <c r="B59" s="68"/>
      <c r="C59" s="19"/>
      <c r="D59" s="19"/>
      <c r="E59" s="20"/>
      <c r="F59" s="69">
        <f>F58+G58</f>
        <v>4500000</v>
      </c>
      <c r="G59" s="70"/>
      <c r="H59" s="72"/>
      <c r="I59" s="66"/>
    </row>
    <row r="60" spans="1:12" x14ac:dyDescent="0.25">
      <c r="E60" s="28"/>
      <c r="H60" s="28"/>
    </row>
  </sheetData>
  <mergeCells count="6">
    <mergeCell ref="A1:I1"/>
    <mergeCell ref="F2:G2"/>
    <mergeCell ref="H58:H59"/>
    <mergeCell ref="I58:I59"/>
    <mergeCell ref="A59:B59"/>
    <mergeCell ref="F59:G5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T1-25</vt:lpstr>
      <vt:lpstr>T2-25</vt:lpstr>
      <vt:lpstr>T3-25</vt:lpstr>
      <vt:lpstr>T4-25</vt:lpstr>
      <vt:lpstr>T5-25</vt:lpstr>
      <vt:lpstr>T6-25</vt:lpstr>
      <vt:lpstr>T7-25</vt:lpstr>
      <vt:lpstr>T8-25</vt:lpstr>
      <vt:lpstr>T9-25</vt:lpstr>
      <vt:lpstr>T10-25</vt:lpstr>
      <vt:lpstr>T11-25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hp</cp:lastModifiedBy>
  <dcterms:created xsi:type="dcterms:W3CDTF">2022-06-11T02:23:38Z</dcterms:created>
  <dcterms:modified xsi:type="dcterms:W3CDTF">2026-04-10T17:48:57Z</dcterms:modified>
</cp:coreProperties>
</file>