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2"/>
  </bookViews>
  <sheets>
    <sheet name="T1-26" sheetId="31" r:id="rId1"/>
    <sheet name="T2-26" sheetId="32" r:id="rId2"/>
    <sheet name="T3-26" sheetId="3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33" l="1"/>
  <c r="H25" i="33"/>
  <c r="H26" i="33"/>
  <c r="L19" i="33"/>
  <c r="G60" i="33"/>
  <c r="F60" i="33"/>
  <c r="F61" i="33" s="1"/>
  <c r="H59" i="33"/>
  <c r="H58" i="33"/>
  <c r="H57" i="33"/>
  <c r="H56" i="33"/>
  <c r="H55" i="33"/>
  <c r="H54" i="33"/>
  <c r="H53" i="33"/>
  <c r="H52" i="33"/>
  <c r="H51" i="33"/>
  <c r="H50" i="33"/>
  <c r="H49" i="33"/>
  <c r="H48" i="33"/>
  <c r="H47" i="33"/>
  <c r="H46" i="33"/>
  <c r="H45" i="33"/>
  <c r="H44" i="33"/>
  <c r="H43" i="33"/>
  <c r="H42" i="33"/>
  <c r="H41" i="33"/>
  <c r="H40" i="33"/>
  <c r="H39" i="33"/>
  <c r="H38" i="33"/>
  <c r="H37" i="33"/>
  <c r="H36" i="33"/>
  <c r="H35" i="33"/>
  <c r="H34" i="33"/>
  <c r="H33" i="33"/>
  <c r="H32" i="33"/>
  <c r="H30" i="33"/>
  <c r="H29" i="33"/>
  <c r="H28" i="33"/>
  <c r="H27" i="33"/>
  <c r="L24" i="33"/>
  <c r="H23" i="33"/>
  <c r="H22" i="33"/>
  <c r="H21" i="33"/>
  <c r="H20" i="33"/>
  <c r="H19" i="33"/>
  <c r="H18" i="33"/>
  <c r="H17" i="33"/>
  <c r="H16" i="33"/>
  <c r="H15" i="33"/>
  <c r="H14" i="33"/>
  <c r="H13" i="33"/>
  <c r="I5" i="33"/>
  <c r="I6" i="33" s="1"/>
  <c r="I7" i="33" s="1"/>
  <c r="I8" i="33" s="1"/>
  <c r="I9" i="33" s="1"/>
  <c r="I10" i="33" s="1"/>
  <c r="I11" i="33" s="1"/>
  <c r="I12" i="33" s="1"/>
  <c r="L19" i="32"/>
  <c r="H13" i="32"/>
  <c r="H14" i="32"/>
  <c r="L22" i="33" l="1"/>
  <c r="L21" i="33"/>
  <c r="L25" i="33" s="1"/>
  <c r="L20" i="33"/>
  <c r="I13" i="33"/>
  <c r="I14" i="33" s="1"/>
  <c r="I15" i="33" s="1"/>
  <c r="I16" i="33" s="1"/>
  <c r="I17" i="33" s="1"/>
  <c r="I18" i="33" s="1"/>
  <c r="I19" i="33" s="1"/>
  <c r="I20" i="33" s="1"/>
  <c r="I21" i="33" s="1"/>
  <c r="I22" i="33" s="1"/>
  <c r="I23" i="33" s="1"/>
  <c r="I24" i="33" s="1"/>
  <c r="I25" i="33" s="1"/>
  <c r="I26" i="33" s="1"/>
  <c r="I27" i="33" s="1"/>
  <c r="I28" i="33" s="1"/>
  <c r="I29" i="33" s="1"/>
  <c r="I30" i="33" s="1"/>
  <c r="I31" i="33" s="1"/>
  <c r="I32" i="33" s="1"/>
  <c r="I33" i="33" s="1"/>
  <c r="H60" i="33"/>
  <c r="I60" i="33" s="1"/>
  <c r="I34" i="33" l="1"/>
  <c r="I35" i="33" s="1"/>
  <c r="I36" i="33" s="1"/>
  <c r="I37" i="33" s="1"/>
  <c r="I39" i="33" s="1"/>
  <c r="I40" i="33" s="1"/>
  <c r="I41" i="33" s="1"/>
  <c r="I42" i="33" s="1"/>
  <c r="I43" i="33" s="1"/>
  <c r="I44" i="33" s="1"/>
  <c r="I45" i="33" s="1"/>
  <c r="I46" i="33" s="1"/>
  <c r="I47" i="33" s="1"/>
  <c r="I48" i="33" s="1"/>
  <c r="I49" i="33" s="1"/>
  <c r="I50" i="33" s="1"/>
  <c r="I51" i="33" s="1"/>
  <c r="I52" i="33" s="1"/>
  <c r="I53" i="33" s="1"/>
  <c r="I54" i="33" s="1"/>
  <c r="I55" i="33" s="1"/>
  <c r="I56" i="33" s="1"/>
  <c r="I57" i="33" s="1"/>
  <c r="I58" i="33" s="1"/>
  <c r="I59" i="33" s="1"/>
  <c r="G60" i="32"/>
  <c r="F60" i="32"/>
  <c r="F61" i="32" s="1"/>
  <c r="H59" i="32"/>
  <c r="H58" i="32"/>
  <c r="H57" i="32"/>
  <c r="H56" i="32"/>
  <c r="H55" i="32"/>
  <c r="H54" i="32"/>
  <c r="H53" i="32"/>
  <c r="H52" i="32"/>
  <c r="H51" i="32"/>
  <c r="H50" i="32"/>
  <c r="H49" i="32"/>
  <c r="H48" i="32"/>
  <c r="H47" i="32"/>
  <c r="H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L21" i="32" s="1"/>
  <c r="H33" i="32"/>
  <c r="H32" i="32"/>
  <c r="H30" i="32"/>
  <c r="H29" i="32"/>
  <c r="H28" i="32"/>
  <c r="H27" i="32"/>
  <c r="H26" i="32"/>
  <c r="H25" i="32"/>
  <c r="L24" i="32"/>
  <c r="H24" i="32"/>
  <c r="H23" i="32"/>
  <c r="L22" i="32"/>
  <c r="H22" i="32"/>
  <c r="H21" i="32"/>
  <c r="H20" i="32"/>
  <c r="H19" i="32"/>
  <c r="H18" i="32"/>
  <c r="H17" i="32"/>
  <c r="H16" i="32"/>
  <c r="H15" i="32"/>
  <c r="I5" i="32"/>
  <c r="I6" i="32" s="1"/>
  <c r="I7" i="32" s="1"/>
  <c r="I8" i="32" s="1"/>
  <c r="I9" i="32" s="1"/>
  <c r="I10" i="32" s="1"/>
  <c r="I11" i="32" s="1"/>
  <c r="I12" i="32" s="1"/>
  <c r="I13" i="32" s="1"/>
  <c r="I14" i="32" s="1"/>
  <c r="I15" i="32" s="1"/>
  <c r="L21" i="31"/>
  <c r="I32" i="31"/>
  <c r="I31" i="31"/>
  <c r="I30" i="31"/>
  <c r="H23" i="31"/>
  <c r="H24" i="31"/>
  <c r="L20" i="32" l="1"/>
  <c r="I16" i="32"/>
  <c r="I17" i="32" s="1"/>
  <c r="I18" i="32" s="1"/>
  <c r="I19" i="32" s="1"/>
  <c r="I20" i="32" s="1"/>
  <c r="I21" i="32" s="1"/>
  <c r="I22" i="32" s="1"/>
  <c r="I23" i="32" s="1"/>
  <c r="I24" i="32" s="1"/>
  <c r="I25" i="32" s="1"/>
  <c r="I26" i="32" s="1"/>
  <c r="I27" i="32" s="1"/>
  <c r="I28" i="32" s="1"/>
  <c r="I29" i="32" s="1"/>
  <c r="I30" i="32" s="1"/>
  <c r="I31" i="32" s="1"/>
  <c r="I32" i="32" s="1"/>
  <c r="I33" i="32" s="1"/>
  <c r="I34" i="32" s="1"/>
  <c r="I35" i="32" s="1"/>
  <c r="I36" i="32" s="1"/>
  <c r="I37" i="32" s="1"/>
  <c r="I39" i="32" s="1"/>
  <c r="I40" i="32" s="1"/>
  <c r="I41" i="32" s="1"/>
  <c r="I42" i="32" s="1"/>
  <c r="I43" i="32" s="1"/>
  <c r="I44" i="32" s="1"/>
  <c r="I45" i="32" s="1"/>
  <c r="I46" i="32" s="1"/>
  <c r="I47" i="32" s="1"/>
  <c r="I48" i="32" s="1"/>
  <c r="I49" i="32" s="1"/>
  <c r="I50" i="32" s="1"/>
  <c r="I51" i="32" s="1"/>
  <c r="I52" i="32" s="1"/>
  <c r="I53" i="32" s="1"/>
  <c r="I54" i="32" s="1"/>
  <c r="I55" i="32" s="1"/>
  <c r="I56" i="32" s="1"/>
  <c r="I57" i="32" s="1"/>
  <c r="I58" i="32" s="1"/>
  <c r="I59" i="32" s="1"/>
  <c r="L25" i="32"/>
  <c r="H60" i="32"/>
  <c r="I60" i="32" s="1"/>
  <c r="H30" i="31" l="1"/>
  <c r="H20" i="31"/>
  <c r="H21" i="31"/>
  <c r="H22" i="31"/>
  <c r="G60" i="31"/>
  <c r="F60" i="31"/>
  <c r="H59" i="31"/>
  <c r="H58" i="31"/>
  <c r="H57" i="31"/>
  <c r="H56" i="31"/>
  <c r="H55" i="31"/>
  <c r="H54" i="31"/>
  <c r="H53" i="31"/>
  <c r="H52" i="31"/>
  <c r="H51" i="31"/>
  <c r="H50" i="31"/>
  <c r="H49" i="31"/>
  <c r="H48" i="31"/>
  <c r="H47" i="31"/>
  <c r="H46" i="31"/>
  <c r="H45" i="31"/>
  <c r="H44" i="31"/>
  <c r="H43" i="31"/>
  <c r="H42" i="31"/>
  <c r="H41" i="31"/>
  <c r="H40" i="31"/>
  <c r="L22" i="31" s="1"/>
  <c r="H39" i="31"/>
  <c r="H38" i="31"/>
  <c r="H37" i="31"/>
  <c r="H36" i="31"/>
  <c r="H35" i="31"/>
  <c r="H34" i="31"/>
  <c r="H33" i="31"/>
  <c r="H32" i="31"/>
  <c r="H29" i="31"/>
  <c r="H28" i="31"/>
  <c r="H27" i="31"/>
  <c r="H26" i="31"/>
  <c r="H25" i="31"/>
  <c r="L24" i="31"/>
  <c r="H19" i="31"/>
  <c r="H18" i="31"/>
  <c r="H17" i="31"/>
  <c r="H16" i="31"/>
  <c r="H15" i="31"/>
  <c r="H14" i="31"/>
  <c r="I5" i="31"/>
  <c r="I6" i="31" s="1"/>
  <c r="I7" i="31" s="1"/>
  <c r="I8" i="31" s="1"/>
  <c r="I9" i="31" s="1"/>
  <c r="I10" i="31" s="1"/>
  <c r="I11" i="31" s="1"/>
  <c r="I12" i="31" s="1"/>
  <c r="I13" i="31" s="1"/>
  <c r="I14" i="31" s="1"/>
  <c r="I15" i="31" s="1"/>
  <c r="L20" i="31" l="1"/>
  <c r="I16" i="31"/>
  <c r="I17" i="31" s="1"/>
  <c r="I18" i="31" s="1"/>
  <c r="I19" i="31" s="1"/>
  <c r="I20" i="31" s="1"/>
  <c r="I21" i="31" s="1"/>
  <c r="I22" i="31" s="1"/>
  <c r="I23" i="31" s="1"/>
  <c r="I24" i="31" s="1"/>
  <c r="I25" i="31" s="1"/>
  <c r="I26" i="31" s="1"/>
  <c r="I27" i="31" s="1"/>
  <c r="I28" i="31" s="1"/>
  <c r="I29" i="31" s="1"/>
  <c r="I33" i="31" s="1"/>
  <c r="I34" i="31" s="1"/>
  <c r="I35" i="31" s="1"/>
  <c r="I36" i="31" s="1"/>
  <c r="I37" i="31" s="1"/>
  <c r="I39" i="31" s="1"/>
  <c r="I40" i="31" s="1"/>
  <c r="I41" i="31" s="1"/>
  <c r="I42" i="31" s="1"/>
  <c r="I43" i="31" s="1"/>
  <c r="I44" i="31" s="1"/>
  <c r="I45" i="31" s="1"/>
  <c r="I46" i="31" s="1"/>
  <c r="I47" i="31" s="1"/>
  <c r="I48" i="31" s="1"/>
  <c r="I49" i="31" s="1"/>
  <c r="I50" i="31" s="1"/>
  <c r="I51" i="31" s="1"/>
  <c r="I52" i="31" s="1"/>
  <c r="I53" i="31" s="1"/>
  <c r="I54" i="31" s="1"/>
  <c r="I55" i="31" s="1"/>
  <c r="I56" i="31" s="1"/>
  <c r="I57" i="31" s="1"/>
  <c r="I58" i="31" s="1"/>
  <c r="I59" i="31" s="1"/>
  <c r="L19" i="31"/>
  <c r="F61" i="31"/>
  <c r="H60" i="31"/>
  <c r="L25" i="31" l="1"/>
  <c r="I60" i="31"/>
</calcChain>
</file>

<file path=xl/sharedStrings.xml><?xml version="1.0" encoding="utf-8"?>
<sst xmlns="http://schemas.openxmlformats.org/spreadsheetml/2006/main" count="200" uniqueCount="79">
  <si>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</si>
  <si>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</si>
  <si>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</si>
  <si>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</si>
  <si>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</si>
  <si>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</si>
  <si>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</si>
  <si>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</si>
  <si>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</si>
  <si>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</si>
  <si>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</si>
  <si>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</si>
  <si>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</si>
  <si>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</si>
  <si>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</si>
  <si>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Dầu ăn</t>
  </si>
  <si>
    <t>Bột ngọt</t>
  </si>
  <si>
    <t>Gạo nếp</t>
  </si>
  <si>
    <t>Khẩu trang</t>
  </si>
  <si>
    <t>Bột canh</t>
  </si>
  <si>
    <t>Hộp đựng xôi</t>
  </si>
  <si>
    <t>quả</t>
  </si>
  <si>
    <t>kg</t>
  </si>
  <si>
    <t>gói</t>
  </si>
  <si>
    <t>Quả</t>
  </si>
  <si>
    <t>Bình</t>
  </si>
  <si>
    <t>Tổng</t>
  </si>
  <si>
    <t>Bình ga</t>
  </si>
  <si>
    <t>Đồng nghiệp USG</t>
  </si>
  <si>
    <t>lit</t>
  </si>
  <si>
    <t xml:space="preserve">Gạo </t>
  </si>
  <si>
    <t>dây</t>
  </si>
  <si>
    <t>cái</t>
  </si>
  <si>
    <t>Hộp</t>
  </si>
  <si>
    <t>Hạt nêm</t>
  </si>
  <si>
    <t>hộp</t>
  </si>
  <si>
    <t>Chả thit</t>
  </si>
  <si>
    <t>Trứng</t>
  </si>
  <si>
    <t>hành, ngò</t>
  </si>
  <si>
    <t>Chả thịt</t>
  </si>
  <si>
    <t>lít</t>
  </si>
  <si>
    <t>Tuần 4 ()</t>
  </si>
  <si>
    <t xml:space="preserve">gói </t>
  </si>
  <si>
    <t>Chị Nguyễn Diệu Huyền</t>
  </si>
  <si>
    <t>Chị Nguyễn Thị Ngọc Anh</t>
  </si>
  <si>
    <t>Tuần 5 ()</t>
  </si>
  <si>
    <t>BÁO CÁO THU, CHI CHƯƠNG TRÌNH  THỨ 7 YÊU THƯƠNG - HÀ TĨNH THÁNG 1/2026</t>
  </si>
  <si>
    <t>Tồn đầu tháng 1/2026</t>
  </si>
  <si>
    <t>05/1/26</t>
  </si>
  <si>
    <t>06-1-2026</t>
  </si>
  <si>
    <t>19/1/26</t>
  </si>
  <si>
    <t>Chà nôig</t>
  </si>
  <si>
    <t>Tuần 2 (10/1)</t>
  </si>
  <si>
    <t>Tuần 1 (03/1)</t>
  </si>
  <si>
    <r>
      <t xml:space="preserve">Trứng - </t>
    </r>
    <r>
      <rPr>
        <b/>
        <sz val="11"/>
        <color theme="1"/>
        <rFont val="Times New Roman"/>
        <family val="1"/>
      </rPr>
      <t>MTQ ủng hộ</t>
    </r>
  </si>
  <si>
    <t>dầu rửa chén</t>
  </si>
  <si>
    <t>chai</t>
  </si>
  <si>
    <t>goi</t>
  </si>
  <si>
    <t>Tuần 3 (17/1)</t>
  </si>
  <si>
    <t>Tuần 4 (31/1)</t>
  </si>
  <si>
    <t>Tổng tháng 1/2026</t>
  </si>
  <si>
    <t>BÁO CÁO THU, CHI CHƯƠNG TRÌNH  THỨ 7 YÊU THƯƠNG - HÀ TĨNH THÁNG 2/2026</t>
  </si>
  <si>
    <t>Tồn đầu tháng 2/2026</t>
  </si>
  <si>
    <t>03/2/26</t>
  </si>
  <si>
    <t>Chà nồi</t>
  </si>
  <si>
    <t>Tuần 1 (07/2)</t>
  </si>
  <si>
    <t>Tuần 2 ()</t>
  </si>
  <si>
    <t>Tuần 3 ()</t>
  </si>
  <si>
    <t>Tổng tháng 2/2026</t>
  </si>
  <si>
    <t>Tồn cuối tháng 2/2026</t>
  </si>
  <si>
    <t>Tồn cuối tháng 1/2026</t>
  </si>
  <si>
    <t>06/3/26</t>
  </si>
  <si>
    <t>Tuần 1 (07/3)</t>
  </si>
  <si>
    <t>Tuần 2 (14/3)</t>
  </si>
  <si>
    <t>Tuần 3 (21/3)</t>
  </si>
  <si>
    <t>Tuần 4 (28/3)</t>
  </si>
  <si>
    <t>Tổng tháng 3/2026</t>
  </si>
  <si>
    <t>Tồn cuối tháng 3/2026</t>
  </si>
  <si>
    <t>Tồn đầu tháng 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</si>
</sst>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4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0" fontId="14" fillId="0" borderId="4" xfId="0" applyFont="1" applyBorder="1"/>
    <xf numFmtId="168" fontId="9" fillId="0" borderId="4" xfId="1" applyNumberFormat="1" applyFont="1" applyBorder="1"/>
    <xf numFmtId="168" fontId="14" fillId="0" borderId="4" xfId="1" applyNumberFormat="1" applyFont="1" applyBorder="1"/>
    <xf numFmtId="0" fontId="9" fillId="0" borderId="4" xfId="0" applyFont="1" applyFill="1" applyBorder="1"/>
    <xf numFmtId="168" fontId="9" fillId="0" borderId="4" xfId="1" applyNumberFormat="1" applyFont="1" applyBorder="1" applyAlignment="1">
      <alignment horizontal="right"/>
    </xf>
    <xf numFmtId="166" fontId="6" fillId="0" borderId="4" xfId="3" applyNumberFormat="1" applyFont="1" applyBorder="1" applyAlignment="1">
      <alignment horizontal="center" vertical="center"/>
    </xf>
    <xf numFmtId="164" fontId="6" fillId="5" borderId="0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8" fontId="10" fillId="7" borderId="5" xfId="1" applyNumberFormat="1" applyFont="1" applyFill="1" applyBorder="1" applyAlignment="1">
      <alignment horizontal="center" vertical="center"/>
    </xf>
    <xf numFmtId="168" fontId="10" fillId="7" borderId="6" xfId="1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0" workbookViewId="0">
      <selection activeCell="B62" sqref="B62"/>
    </sheetView>
  </sheetViews>
  <sheetFormatPr defaultRowHeight="15" x14ac:dyDescent="0.25"/>
  <cols>
    <col min="1" max="1" width="15.5703125" customWidth="1"/>
    <col min="2" max="2" width="25.140625" customWidth="1"/>
    <col min="3" max="3" width="11" customWidth="1"/>
    <col min="5" max="5" width="11.5703125" customWidth="1"/>
    <col min="6" max="6" width="13.7109375" bestFit="1" customWidth="1"/>
    <col min="7" max="7" width="14.28515625" customWidth="1"/>
    <col min="8" max="8" width="11.5703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42" t="s">
        <v>46</v>
      </c>
      <c r="B1" s="43"/>
      <c r="C1" s="43"/>
      <c r="D1" s="43"/>
      <c r="E1" s="43"/>
      <c r="F1" s="43"/>
      <c r="G1" s="43"/>
      <c r="H1" s="43"/>
      <c r="I1" s="44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5" t="s">
        <v>4</v>
      </c>
      <c r="G2" s="45"/>
      <c r="H2" s="31" t="s">
        <v>5</v>
      </c>
      <c r="I2" s="39" t="s">
        <v>6</v>
      </c>
    </row>
    <row r="3" spans="1:10" ht="15.75" x14ac:dyDescent="0.25">
      <c r="A3" s="1"/>
      <c r="B3" s="2"/>
      <c r="C3" s="2"/>
      <c r="D3" s="2"/>
      <c r="E3" s="31"/>
      <c r="F3" s="39" t="s">
        <v>7</v>
      </c>
      <c r="G3" s="39" t="s">
        <v>8</v>
      </c>
      <c r="H3" s="31"/>
      <c r="I3" s="39"/>
    </row>
    <row r="4" spans="1:10" ht="15.75" x14ac:dyDescent="0.25">
      <c r="A4" s="3" t="s">
        <v>47</v>
      </c>
      <c r="B4" s="3"/>
      <c r="C4" s="3"/>
      <c r="D4" s="3"/>
      <c r="E4" s="32"/>
      <c r="F4" s="4"/>
      <c r="G4" s="4"/>
      <c r="H4" s="32"/>
      <c r="I4" s="9">
        <v>3763996</v>
      </c>
    </row>
    <row r="5" spans="1:10" ht="15.75" x14ac:dyDescent="0.25">
      <c r="A5" s="5" t="s">
        <v>48</v>
      </c>
      <c r="B5" s="6" t="s">
        <v>28</v>
      </c>
      <c r="C5" s="6"/>
      <c r="D5" s="7"/>
      <c r="E5" s="33"/>
      <c r="F5" s="8">
        <v>3000000</v>
      </c>
      <c r="G5" s="8"/>
      <c r="H5" s="33"/>
      <c r="I5" s="9">
        <f>I4+F5+G5-H5</f>
        <v>6763996</v>
      </c>
    </row>
    <row r="6" spans="1:10" ht="15.75" x14ac:dyDescent="0.25">
      <c r="A6" s="5" t="s">
        <v>49</v>
      </c>
      <c r="B6" s="6" t="s">
        <v>43</v>
      </c>
      <c r="C6" s="6"/>
      <c r="D6" s="7"/>
      <c r="E6" s="33"/>
      <c r="F6" s="8">
        <v>500000</v>
      </c>
      <c r="G6" s="8"/>
      <c r="H6" s="33"/>
      <c r="I6" s="9">
        <f t="shared" ref="I6:I59" si="0">I5+F6+G6-H6</f>
        <v>7263996</v>
      </c>
    </row>
    <row r="7" spans="1:10" ht="15.75" x14ac:dyDescent="0.25">
      <c r="A7" s="5" t="s">
        <v>50</v>
      </c>
      <c r="B7" s="6" t="s">
        <v>44</v>
      </c>
      <c r="C7" s="6"/>
      <c r="D7" s="7"/>
      <c r="E7" s="33"/>
      <c r="F7" s="8">
        <v>2000000</v>
      </c>
      <c r="G7" s="8"/>
      <c r="H7" s="33"/>
      <c r="I7" s="9">
        <f t="shared" si="0"/>
        <v>9263996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9263996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9263996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9263996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9263996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9263996</v>
      </c>
    </row>
    <row r="13" spans="1:10" ht="15.75" x14ac:dyDescent="0.25">
      <c r="A13" s="5"/>
      <c r="B13" s="6"/>
      <c r="C13" s="6"/>
      <c r="D13" s="7"/>
      <c r="E13" s="33"/>
      <c r="F13" s="8"/>
      <c r="G13" s="8"/>
      <c r="H13" s="33"/>
      <c r="I13" s="9">
        <f>I12+F13+G13-H13</f>
        <v>9263996</v>
      </c>
    </row>
    <row r="14" spans="1:10" ht="15.75" x14ac:dyDescent="0.25">
      <c r="A14" s="25" t="s">
        <v>53</v>
      </c>
      <c r="B14" s="34" t="s">
        <v>17</v>
      </c>
      <c r="C14" s="34" t="s">
        <v>22</v>
      </c>
      <c r="D14" s="34">
        <v>50</v>
      </c>
      <c r="E14" s="36">
        <v>17500</v>
      </c>
      <c r="F14" s="23"/>
      <c r="G14" s="23"/>
      <c r="H14" s="35">
        <f>D14*E14</f>
        <v>875000</v>
      </c>
      <c r="I14" s="9">
        <f t="shared" si="0"/>
        <v>8388996</v>
      </c>
    </row>
    <row r="15" spans="1:10" ht="15.75" x14ac:dyDescent="0.25">
      <c r="A15" s="10"/>
      <c r="B15" s="34" t="s">
        <v>36</v>
      </c>
      <c r="C15" s="34" t="s">
        <v>22</v>
      </c>
      <c r="D15" s="34">
        <v>4</v>
      </c>
      <c r="E15" s="36">
        <v>120000</v>
      </c>
      <c r="F15" s="23"/>
      <c r="G15" s="23"/>
      <c r="H15" s="35">
        <f>D15*E15</f>
        <v>480000</v>
      </c>
      <c r="I15" s="9">
        <f>I14+F15+G15-H15</f>
        <v>7908996</v>
      </c>
      <c r="J15" s="11"/>
    </row>
    <row r="16" spans="1:10" ht="15.75" x14ac:dyDescent="0.25">
      <c r="A16" s="10"/>
      <c r="B16" s="34" t="s">
        <v>37</v>
      </c>
      <c r="C16" s="34" t="s">
        <v>24</v>
      </c>
      <c r="D16" s="34">
        <v>60</v>
      </c>
      <c r="E16" s="36">
        <v>3700</v>
      </c>
      <c r="F16" s="23"/>
      <c r="G16" s="23"/>
      <c r="H16" s="35">
        <f>D16*E16</f>
        <v>222000</v>
      </c>
      <c r="I16" s="9">
        <f>I15+F16+G16-H16</f>
        <v>7686996</v>
      </c>
    </row>
    <row r="17" spans="1:12" ht="15.75" x14ac:dyDescent="0.25">
      <c r="A17" s="10"/>
      <c r="B17" s="34" t="s">
        <v>38</v>
      </c>
      <c r="C17" s="34"/>
      <c r="D17" s="34">
        <v>1</v>
      </c>
      <c r="E17" s="36">
        <v>25000</v>
      </c>
      <c r="F17" s="23"/>
      <c r="G17" s="23"/>
      <c r="H17" s="35">
        <f t="shared" ref="H17:H24" si="1">D17*E17</f>
        <v>25000</v>
      </c>
      <c r="I17" s="9">
        <f t="shared" ref="I17:I18" si="2">I16+F17+G17-H17</f>
        <v>7661996</v>
      </c>
    </row>
    <row r="18" spans="1:12" ht="15.75" x14ac:dyDescent="0.25">
      <c r="A18" s="10"/>
      <c r="B18" s="34" t="s">
        <v>20</v>
      </c>
      <c r="C18" s="34" t="s">
        <v>31</v>
      </c>
      <c r="D18" s="34">
        <v>2</v>
      </c>
      <c r="E18" s="36">
        <v>35000</v>
      </c>
      <c r="F18" s="23"/>
      <c r="G18" s="23"/>
      <c r="H18" s="35">
        <f t="shared" si="1"/>
        <v>70000</v>
      </c>
      <c r="I18" s="9">
        <f t="shared" si="2"/>
        <v>7591996</v>
      </c>
    </row>
    <row r="19" spans="1:12" ht="15.75" x14ac:dyDescent="0.25">
      <c r="A19" s="10"/>
      <c r="B19" s="34" t="s">
        <v>19</v>
      </c>
      <c r="C19" s="34" t="s">
        <v>23</v>
      </c>
      <c r="D19" s="34">
        <v>2</v>
      </c>
      <c r="E19" s="36">
        <v>5000</v>
      </c>
      <c r="F19" s="23"/>
      <c r="G19" s="23"/>
      <c r="H19" s="35">
        <f t="shared" si="1"/>
        <v>10000</v>
      </c>
      <c r="I19" s="9">
        <f t="shared" si="0"/>
        <v>7581996</v>
      </c>
      <c r="K19" s="12" t="s">
        <v>10</v>
      </c>
      <c r="L19" s="13">
        <f>SUM(H14:H21)</f>
        <v>1682000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35">
        <f t="shared" si="1"/>
        <v>0</v>
      </c>
      <c r="I20" s="9">
        <f t="shared" si="0"/>
        <v>7581996</v>
      </c>
      <c r="K20" s="12" t="s">
        <v>11</v>
      </c>
      <c r="L20" s="13">
        <f>SUM(H21:H30)</f>
        <v>683000</v>
      </c>
    </row>
    <row r="21" spans="1:12" ht="15.75" x14ac:dyDescent="0.25">
      <c r="A21" s="10"/>
      <c r="B21" s="34" t="s">
        <v>17</v>
      </c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7581996</v>
      </c>
      <c r="K21" s="12" t="s">
        <v>12</v>
      </c>
      <c r="L21" s="13">
        <f>SUM(H33:H39)</f>
        <v>1505000</v>
      </c>
    </row>
    <row r="22" spans="1:12" ht="15.75" x14ac:dyDescent="0.25">
      <c r="A22" s="10"/>
      <c r="B22" s="34" t="s">
        <v>39</v>
      </c>
      <c r="C22" s="34" t="s">
        <v>22</v>
      </c>
      <c r="D22" s="34">
        <v>4</v>
      </c>
      <c r="E22" s="22">
        <v>120000</v>
      </c>
      <c r="F22" s="23"/>
      <c r="G22" s="23"/>
      <c r="H22" s="35">
        <f t="shared" si="1"/>
        <v>480000</v>
      </c>
      <c r="I22" s="9">
        <f t="shared" si="0"/>
        <v>7101996</v>
      </c>
      <c r="K22" s="12" t="s">
        <v>13</v>
      </c>
      <c r="L22" s="13">
        <f>SUM(H40:H47)</f>
        <v>1236000</v>
      </c>
    </row>
    <row r="23" spans="1:12" ht="15.75" x14ac:dyDescent="0.25">
      <c r="A23" s="25" t="s">
        <v>52</v>
      </c>
      <c r="B23" s="34" t="s">
        <v>54</v>
      </c>
      <c r="C23" s="34" t="s">
        <v>21</v>
      </c>
      <c r="D23" s="34"/>
      <c r="E23" s="22"/>
      <c r="F23" s="23"/>
      <c r="G23" s="23"/>
      <c r="H23" s="35">
        <f t="shared" si="1"/>
        <v>0</v>
      </c>
      <c r="I23" s="9">
        <f t="shared" si="0"/>
        <v>7101996</v>
      </c>
      <c r="K23" s="12" t="s">
        <v>14</v>
      </c>
      <c r="L23" s="13"/>
    </row>
    <row r="24" spans="1:12" ht="15.75" x14ac:dyDescent="0.25">
      <c r="A24" s="10"/>
      <c r="B24" s="34" t="s">
        <v>38</v>
      </c>
      <c r="C24" s="34"/>
      <c r="D24" s="34">
        <v>1</v>
      </c>
      <c r="E24" s="22">
        <v>25000</v>
      </c>
      <c r="F24" s="23"/>
      <c r="G24" s="23"/>
      <c r="H24" s="35">
        <f t="shared" si="1"/>
        <v>25000</v>
      </c>
      <c r="I24" s="9">
        <f>I23+F24+G24-H24</f>
        <v>7076996</v>
      </c>
      <c r="K24" s="14"/>
      <c r="L24" s="15" t="e">
        <f>SUM</f>
        <v>#NAME?</v>
      </c>
    </row>
    <row r="25" spans="1:12" ht="15.75" x14ac:dyDescent="0.25">
      <c r="A25" s="10"/>
      <c r="B25" s="34" t="s">
        <v>20</v>
      </c>
      <c r="C25" s="34" t="s">
        <v>31</v>
      </c>
      <c r="D25" s="34">
        <v>2</v>
      </c>
      <c r="E25" s="22">
        <v>30000</v>
      </c>
      <c r="F25" s="24"/>
      <c r="G25" s="24"/>
      <c r="H25" s="38">
        <f t="shared" ref="H25:H32" si="3">E25*D25</f>
        <v>60000</v>
      </c>
      <c r="I25" s="9">
        <f t="shared" si="0"/>
        <v>7016996</v>
      </c>
      <c r="K25" s="30" t="s">
        <v>26</v>
      </c>
      <c r="L25" s="29">
        <f>L19+L20+L21+L22+L23</f>
        <v>5106000</v>
      </c>
    </row>
    <row r="26" spans="1:12" ht="15.75" x14ac:dyDescent="0.25">
      <c r="A26" s="10"/>
      <c r="B26" s="34" t="s">
        <v>18</v>
      </c>
      <c r="C26" s="34" t="s">
        <v>33</v>
      </c>
      <c r="D26" s="34">
        <v>2</v>
      </c>
      <c r="E26" s="22">
        <v>10000</v>
      </c>
      <c r="F26" s="24"/>
      <c r="G26" s="24"/>
      <c r="H26" s="38">
        <f t="shared" si="3"/>
        <v>20000</v>
      </c>
      <c r="I26" s="9">
        <f t="shared" si="0"/>
        <v>6996996</v>
      </c>
      <c r="K26" s="14"/>
      <c r="L26" s="15"/>
    </row>
    <row r="27" spans="1:12" ht="15.75" x14ac:dyDescent="0.25">
      <c r="B27" s="34" t="s">
        <v>9</v>
      </c>
      <c r="C27" s="34" t="s">
        <v>35</v>
      </c>
      <c r="D27" s="34">
        <v>1</v>
      </c>
      <c r="E27" s="27">
        <v>10000</v>
      </c>
      <c r="F27" s="24"/>
      <c r="G27" s="24"/>
      <c r="H27" s="38">
        <f t="shared" si="3"/>
        <v>10000</v>
      </c>
      <c r="I27" s="9">
        <f t="shared" si="0"/>
        <v>6986996</v>
      </c>
      <c r="K27" s="14"/>
      <c r="L27" s="15"/>
    </row>
    <row r="28" spans="1:12" ht="15.75" x14ac:dyDescent="0.25">
      <c r="A28" s="10"/>
      <c r="B28" s="34" t="s">
        <v>51</v>
      </c>
      <c r="C28" s="34" t="s">
        <v>32</v>
      </c>
      <c r="D28" s="34">
        <v>1</v>
      </c>
      <c r="E28" s="27">
        <v>10000</v>
      </c>
      <c r="F28" s="24"/>
      <c r="G28" s="24"/>
      <c r="H28" s="38">
        <f t="shared" si="3"/>
        <v>10000</v>
      </c>
      <c r="I28" s="9">
        <f t="shared" si="0"/>
        <v>6976996</v>
      </c>
      <c r="K28" s="14"/>
      <c r="L28" s="15"/>
    </row>
    <row r="29" spans="1:12" ht="15.75" x14ac:dyDescent="0.25">
      <c r="B29" s="34" t="s">
        <v>34</v>
      </c>
      <c r="C29" s="34" t="s">
        <v>42</v>
      </c>
      <c r="D29" s="34">
        <v>1</v>
      </c>
      <c r="E29" s="27">
        <v>35000</v>
      </c>
      <c r="F29" s="24"/>
      <c r="G29" s="24"/>
      <c r="H29" s="38">
        <f t="shared" si="3"/>
        <v>35000</v>
      </c>
      <c r="I29" s="9">
        <f t="shared" si="0"/>
        <v>6941996</v>
      </c>
      <c r="K29" s="14"/>
      <c r="L29" s="15"/>
    </row>
    <row r="30" spans="1:12" ht="15.75" x14ac:dyDescent="0.25">
      <c r="A30" s="10"/>
      <c r="B30" s="34" t="s">
        <v>15</v>
      </c>
      <c r="C30" s="34" t="s">
        <v>29</v>
      </c>
      <c r="D30" s="34">
        <v>1</v>
      </c>
      <c r="E30" s="27">
        <v>43000</v>
      </c>
      <c r="F30" s="24"/>
      <c r="G30" s="24"/>
      <c r="H30" s="38">
        <f t="shared" si="3"/>
        <v>43000</v>
      </c>
      <c r="I30" s="9">
        <f t="shared" si="0"/>
        <v>6898996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6898996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>
        <f t="shared" si="3"/>
        <v>0</v>
      </c>
      <c r="I32" s="9">
        <f t="shared" si="0"/>
        <v>6898996</v>
      </c>
      <c r="K32" s="14"/>
      <c r="L32" s="15"/>
    </row>
    <row r="33" spans="1:12" ht="15.75" x14ac:dyDescent="0.25">
      <c r="A33" s="10" t="s">
        <v>58</v>
      </c>
      <c r="B33" s="34" t="s">
        <v>30</v>
      </c>
      <c r="C33" s="34" t="s">
        <v>22</v>
      </c>
      <c r="D33" s="34">
        <v>50</v>
      </c>
      <c r="E33" s="27">
        <v>17500</v>
      </c>
      <c r="F33" s="24"/>
      <c r="G33" s="24"/>
      <c r="H33" s="38">
        <f t="shared" ref="H33:H59" si="4">D33*E33</f>
        <v>875000</v>
      </c>
      <c r="I33" s="9">
        <f t="shared" si="0"/>
        <v>6023996</v>
      </c>
      <c r="K33" s="14"/>
      <c r="L33" s="15"/>
    </row>
    <row r="34" spans="1:12" ht="15.75" x14ac:dyDescent="0.25">
      <c r="A34" s="10"/>
      <c r="B34" s="34" t="s">
        <v>39</v>
      </c>
      <c r="C34" s="34" t="s">
        <v>22</v>
      </c>
      <c r="D34" s="34">
        <v>4</v>
      </c>
      <c r="E34" s="27">
        <v>120000</v>
      </c>
      <c r="F34" s="24"/>
      <c r="G34" s="24"/>
      <c r="H34" s="38">
        <f t="shared" si="4"/>
        <v>480000</v>
      </c>
      <c r="I34" s="9">
        <f t="shared" si="0"/>
        <v>5543996</v>
      </c>
      <c r="K34" s="14"/>
      <c r="L34" s="15"/>
    </row>
    <row r="35" spans="1:12" ht="15.75" x14ac:dyDescent="0.25">
      <c r="A35" s="10"/>
      <c r="B35" s="34" t="s">
        <v>54</v>
      </c>
      <c r="C35" s="34"/>
      <c r="D35" s="34"/>
      <c r="E35" s="27"/>
      <c r="F35" s="24"/>
      <c r="G35" s="24"/>
      <c r="H35" s="38">
        <f t="shared" si="4"/>
        <v>0</v>
      </c>
      <c r="I35" s="9">
        <f t="shared" si="0"/>
        <v>5543996</v>
      </c>
      <c r="K35" s="14"/>
      <c r="L35" s="15"/>
    </row>
    <row r="36" spans="1:12" ht="15.75" x14ac:dyDescent="0.25">
      <c r="A36" s="10"/>
      <c r="B36" s="34" t="s">
        <v>38</v>
      </c>
      <c r="C36" s="34"/>
      <c r="D36" s="34">
        <v>1</v>
      </c>
      <c r="E36" s="27">
        <v>30000</v>
      </c>
      <c r="F36" s="24"/>
      <c r="G36" s="24"/>
      <c r="H36" s="38">
        <f t="shared" si="4"/>
        <v>30000</v>
      </c>
      <c r="I36" s="9">
        <f t="shared" si="0"/>
        <v>5513996</v>
      </c>
      <c r="K36" s="14"/>
      <c r="L36" s="15"/>
    </row>
    <row r="37" spans="1:12" ht="15.75" x14ac:dyDescent="0.25">
      <c r="A37" s="10"/>
      <c r="B37" s="34" t="s">
        <v>55</v>
      </c>
      <c r="C37" s="34" t="s">
        <v>56</v>
      </c>
      <c r="D37" s="34">
        <v>1</v>
      </c>
      <c r="E37" s="22">
        <v>30000</v>
      </c>
      <c r="F37" s="24"/>
      <c r="G37" s="24"/>
      <c r="H37" s="38">
        <f t="shared" si="4"/>
        <v>30000</v>
      </c>
      <c r="I37" s="9">
        <f t="shared" si="0"/>
        <v>5483996</v>
      </c>
      <c r="K37" s="14"/>
      <c r="L37" s="15"/>
    </row>
    <row r="38" spans="1:12" ht="15.75" x14ac:dyDescent="0.25">
      <c r="A38" s="40"/>
      <c r="B38" s="34" t="s">
        <v>34</v>
      </c>
      <c r="C38" s="34" t="s">
        <v>57</v>
      </c>
      <c r="D38" s="34">
        <v>1</v>
      </c>
      <c r="E38" s="22">
        <v>30000</v>
      </c>
      <c r="F38" s="24"/>
      <c r="G38" s="24"/>
      <c r="H38" s="38">
        <f t="shared" si="4"/>
        <v>30000</v>
      </c>
      <c r="I38" s="9"/>
      <c r="K38" s="14"/>
      <c r="L38" s="15"/>
    </row>
    <row r="39" spans="1:12" ht="15.75" x14ac:dyDescent="0.25">
      <c r="B39" s="34" t="s">
        <v>20</v>
      </c>
      <c r="C39" s="34" t="s">
        <v>31</v>
      </c>
      <c r="D39" s="34">
        <v>2</v>
      </c>
      <c r="E39" s="27">
        <v>30000</v>
      </c>
      <c r="F39" s="24"/>
      <c r="G39" s="24"/>
      <c r="H39" s="38">
        <f t="shared" si="4"/>
        <v>60000</v>
      </c>
      <c r="I39" s="9">
        <f>I37+F39+G39-H39</f>
        <v>5423996</v>
      </c>
      <c r="K39" s="14"/>
      <c r="L39" s="15"/>
    </row>
    <row r="40" spans="1:12" ht="15.75" x14ac:dyDescent="0.25">
      <c r="A40" s="25" t="s">
        <v>59</v>
      </c>
      <c r="B40" s="34" t="s">
        <v>17</v>
      </c>
      <c r="C40" s="34" t="s">
        <v>22</v>
      </c>
      <c r="D40" s="34"/>
      <c r="E40" s="36"/>
      <c r="F40" s="24"/>
      <c r="G40" s="24"/>
      <c r="H40" s="38">
        <f t="shared" si="4"/>
        <v>0</v>
      </c>
      <c r="I40" s="9">
        <f t="shared" si="0"/>
        <v>5423996</v>
      </c>
      <c r="K40" s="14"/>
      <c r="L40" s="15"/>
    </row>
    <row r="41" spans="1:12" ht="15.75" x14ac:dyDescent="0.25">
      <c r="A41" s="10"/>
      <c r="B41" s="34" t="s">
        <v>39</v>
      </c>
      <c r="C41" s="34" t="s">
        <v>22</v>
      </c>
      <c r="D41" s="34">
        <v>4</v>
      </c>
      <c r="E41" s="36">
        <v>120000</v>
      </c>
      <c r="F41" s="24"/>
      <c r="G41" s="24"/>
      <c r="H41" s="38">
        <f t="shared" si="4"/>
        <v>480000</v>
      </c>
      <c r="I41" s="9">
        <f t="shared" si="0"/>
        <v>4943996</v>
      </c>
      <c r="K41" s="14"/>
      <c r="L41" s="15"/>
    </row>
    <row r="42" spans="1:12" ht="15.75" x14ac:dyDescent="0.25">
      <c r="A42" s="10"/>
      <c r="B42" s="34" t="s">
        <v>37</v>
      </c>
      <c r="C42" s="34" t="s">
        <v>21</v>
      </c>
      <c r="D42" s="34">
        <v>60</v>
      </c>
      <c r="E42" s="36">
        <v>3800</v>
      </c>
      <c r="F42" s="24"/>
      <c r="G42" s="24"/>
      <c r="H42" s="38">
        <f t="shared" si="4"/>
        <v>228000</v>
      </c>
      <c r="I42" s="9">
        <f t="shared" si="0"/>
        <v>4715996</v>
      </c>
      <c r="K42" s="14"/>
      <c r="L42" s="15"/>
    </row>
    <row r="43" spans="1:12" ht="15.75" x14ac:dyDescent="0.25">
      <c r="A43" s="10"/>
      <c r="B43" s="34" t="s">
        <v>38</v>
      </c>
      <c r="C43" s="34"/>
      <c r="D43" s="34">
        <v>1</v>
      </c>
      <c r="E43" s="36">
        <v>30000</v>
      </c>
      <c r="F43" s="24"/>
      <c r="G43" s="24"/>
      <c r="H43" s="38">
        <f t="shared" si="4"/>
        <v>30000</v>
      </c>
      <c r="I43" s="9">
        <f t="shared" si="0"/>
        <v>4685996</v>
      </c>
      <c r="K43" s="14"/>
      <c r="L43" s="15"/>
    </row>
    <row r="44" spans="1:12" ht="15.75" x14ac:dyDescent="0.25">
      <c r="A44" s="10"/>
      <c r="B44" s="34" t="s">
        <v>20</v>
      </c>
      <c r="C44" s="34" t="s">
        <v>31</v>
      </c>
      <c r="D44" s="34">
        <v>2</v>
      </c>
      <c r="E44" s="36">
        <v>30000</v>
      </c>
      <c r="F44" s="24"/>
      <c r="G44" s="24"/>
      <c r="H44" s="38">
        <f t="shared" si="4"/>
        <v>60000</v>
      </c>
      <c r="I44" s="9">
        <f t="shared" si="0"/>
        <v>4625996</v>
      </c>
      <c r="K44" s="14"/>
      <c r="L44" s="15"/>
    </row>
    <row r="45" spans="1:12" ht="15.75" x14ac:dyDescent="0.25">
      <c r="A45" s="25"/>
      <c r="B45" s="34" t="s">
        <v>16</v>
      </c>
      <c r="C45" s="34" t="s">
        <v>42</v>
      </c>
      <c r="D45" s="34">
        <v>1</v>
      </c>
      <c r="E45" s="36">
        <v>30000</v>
      </c>
      <c r="F45" s="24"/>
      <c r="G45" s="24"/>
      <c r="H45" s="38">
        <f t="shared" si="4"/>
        <v>30000</v>
      </c>
      <c r="I45" s="9">
        <f t="shared" si="0"/>
        <v>4595996</v>
      </c>
      <c r="K45" s="14"/>
      <c r="L45" s="15"/>
    </row>
    <row r="46" spans="1:12" ht="15.75" x14ac:dyDescent="0.25">
      <c r="A46" s="10"/>
      <c r="B46" s="34" t="s">
        <v>15</v>
      </c>
      <c r="C46" s="34" t="s">
        <v>40</v>
      </c>
      <c r="D46" s="34">
        <v>1</v>
      </c>
      <c r="E46" s="36">
        <v>48000</v>
      </c>
      <c r="F46" s="24"/>
      <c r="G46" s="24"/>
      <c r="H46" s="38">
        <f t="shared" si="4"/>
        <v>48000</v>
      </c>
      <c r="I46" s="9">
        <f t="shared" si="0"/>
        <v>4547996</v>
      </c>
      <c r="K46" s="14"/>
      <c r="L46" s="15"/>
    </row>
    <row r="47" spans="1:12" ht="15.75" x14ac:dyDescent="0.25">
      <c r="A47" s="10"/>
      <c r="B47" s="34" t="s">
        <v>27</v>
      </c>
      <c r="C47" s="34" t="s">
        <v>25</v>
      </c>
      <c r="D47" s="34">
        <v>1</v>
      </c>
      <c r="E47" s="36">
        <v>360000</v>
      </c>
      <c r="F47" s="24"/>
      <c r="G47" s="24"/>
      <c r="H47" s="38">
        <f t="shared" si="4"/>
        <v>360000</v>
      </c>
      <c r="I47" s="9">
        <f t="shared" si="0"/>
        <v>4187996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4187996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4187996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4187996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4187996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4187996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4187996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4187996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4187996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4187996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4187996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4187996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4187996</v>
      </c>
      <c r="K59" s="14"/>
      <c r="L59" s="15"/>
    </row>
    <row r="60" spans="1:12" ht="15.75" x14ac:dyDescent="0.25">
      <c r="A60" s="16" t="s">
        <v>60</v>
      </c>
      <c r="B60" s="16"/>
      <c r="C60" s="16"/>
      <c r="D60" s="16"/>
      <c r="E60" s="17"/>
      <c r="F60" s="18">
        <f>SUM(F5:F25)</f>
        <v>5500000</v>
      </c>
      <c r="G60" s="18">
        <f>SUM(G5:G10)</f>
        <v>0</v>
      </c>
      <c r="H60" s="46">
        <f>SUM(H5:H59)</f>
        <v>5106000</v>
      </c>
      <c r="I60" s="48">
        <f>I4+F61-H60</f>
        <v>4157996</v>
      </c>
    </row>
    <row r="61" spans="1:12" ht="15.75" x14ac:dyDescent="0.25">
      <c r="A61" s="50" t="s">
        <v>70</v>
      </c>
      <c r="B61" s="51"/>
      <c r="C61" s="19"/>
      <c r="D61" s="19"/>
      <c r="E61" s="20"/>
      <c r="F61" s="52">
        <f>F60+G60</f>
        <v>5500000</v>
      </c>
      <c r="G61" s="53"/>
      <c r="H61" s="47"/>
      <c r="I61" s="49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1" workbookViewId="0">
      <selection activeCell="B63" sqref="B63"/>
    </sheetView>
  </sheetViews>
  <sheetFormatPr defaultRowHeight="15" x14ac:dyDescent="0.25"/>
  <cols>
    <col min="1" max="1" width="21.85546875" bestFit="1" customWidth="1"/>
    <col min="2" max="2" width="24.5703125" bestFit="1" customWidth="1"/>
    <col min="6" max="6" width="13.7109375" bestFit="1" customWidth="1"/>
    <col min="8" max="8" width="11.5703125" bestFit="1" customWidth="1"/>
    <col min="9" max="9" width="13.42578125" bestFit="1" customWidth="1"/>
    <col min="12" max="12" width="12.28515625" bestFit="1" customWidth="1"/>
  </cols>
  <sheetData>
    <row r="1" spans="1:10" ht="18.75" x14ac:dyDescent="0.25">
      <c r="A1" s="42" t="s">
        <v>61</v>
      </c>
      <c r="B1" s="43"/>
      <c r="C1" s="43"/>
      <c r="D1" s="43"/>
      <c r="E1" s="43"/>
      <c r="F1" s="43"/>
      <c r="G1" s="43"/>
      <c r="H1" s="43"/>
      <c r="I1" s="44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5" t="s">
        <v>4</v>
      </c>
      <c r="G2" s="45"/>
      <c r="H2" s="31" t="s">
        <v>5</v>
      </c>
      <c r="I2" s="41" t="s">
        <v>6</v>
      </c>
    </row>
    <row r="3" spans="1:10" ht="15.75" x14ac:dyDescent="0.25">
      <c r="A3" s="1"/>
      <c r="B3" s="2"/>
      <c r="C3" s="2"/>
      <c r="D3" s="2"/>
      <c r="E3" s="31"/>
      <c r="F3" s="41" t="s">
        <v>7</v>
      </c>
      <c r="G3" s="41" t="s">
        <v>8</v>
      </c>
      <c r="H3" s="31"/>
      <c r="I3" s="41"/>
    </row>
    <row r="4" spans="1:10" ht="15.75" x14ac:dyDescent="0.25">
      <c r="A4" s="3" t="s">
        <v>62</v>
      </c>
      <c r="B4" s="3"/>
      <c r="C4" s="3"/>
      <c r="D4" s="3"/>
      <c r="E4" s="32"/>
      <c r="F4" s="4"/>
      <c r="G4" s="4"/>
      <c r="H4" s="32"/>
      <c r="I4" s="9">
        <v>4157996</v>
      </c>
    </row>
    <row r="5" spans="1:10" ht="15.75" x14ac:dyDescent="0.25">
      <c r="A5" s="5" t="s">
        <v>63</v>
      </c>
      <c r="B5" s="6" t="s">
        <v>43</v>
      </c>
      <c r="C5" s="6"/>
      <c r="D5" s="7"/>
      <c r="E5" s="33"/>
      <c r="F5" s="8">
        <v>500000</v>
      </c>
      <c r="G5" s="8"/>
      <c r="H5" s="33"/>
      <c r="I5" s="9">
        <f>I4+F5+G5-H5</f>
        <v>4657996</v>
      </c>
    </row>
    <row r="6" spans="1:10" ht="15.75" x14ac:dyDescent="0.25">
      <c r="A6" s="5"/>
      <c r="B6" s="6"/>
      <c r="C6" s="6"/>
      <c r="D6" s="7"/>
      <c r="E6" s="33"/>
      <c r="F6" s="8"/>
      <c r="G6" s="8"/>
      <c r="H6" s="33"/>
      <c r="I6" s="9">
        <f t="shared" ref="I6:I59" si="0">I5+F6+G6-H6</f>
        <v>4657996</v>
      </c>
    </row>
    <row r="7" spans="1:10" ht="15.75" x14ac:dyDescent="0.25">
      <c r="A7" s="5"/>
      <c r="B7" s="6"/>
      <c r="C7" s="6"/>
      <c r="D7" s="7"/>
      <c r="E7" s="33"/>
      <c r="F7" s="8"/>
      <c r="G7" s="8"/>
      <c r="H7" s="33"/>
      <c r="I7" s="9">
        <f t="shared" si="0"/>
        <v>4657996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4657996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4657996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4657996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4657996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4657996</v>
      </c>
    </row>
    <row r="13" spans="1:10" ht="15.75" x14ac:dyDescent="0.25">
      <c r="A13" s="5"/>
      <c r="B13" s="34" t="s">
        <v>17</v>
      </c>
      <c r="C13" s="34" t="s">
        <v>22</v>
      </c>
      <c r="D13" s="34">
        <v>50</v>
      </c>
      <c r="E13" s="33">
        <v>17500</v>
      </c>
      <c r="F13" s="8"/>
      <c r="G13" s="8"/>
      <c r="H13" s="33">
        <f>D13*E13</f>
        <v>875000</v>
      </c>
      <c r="I13" s="9">
        <f>I12+F13+G13-H13</f>
        <v>3782996</v>
      </c>
    </row>
    <row r="14" spans="1:10" ht="15.75" x14ac:dyDescent="0.25">
      <c r="A14" s="25" t="s">
        <v>65</v>
      </c>
      <c r="B14" s="34" t="s">
        <v>36</v>
      </c>
      <c r="C14" s="34" t="s">
        <v>22</v>
      </c>
      <c r="D14" s="34">
        <v>4</v>
      </c>
      <c r="E14" s="36">
        <v>140000</v>
      </c>
      <c r="F14" s="23"/>
      <c r="G14" s="23"/>
      <c r="H14" s="35">
        <f>D14*E14</f>
        <v>560000</v>
      </c>
      <c r="I14" s="9">
        <f t="shared" si="0"/>
        <v>3222996</v>
      </c>
    </row>
    <row r="15" spans="1:10" ht="15.75" x14ac:dyDescent="0.25">
      <c r="A15" s="10"/>
      <c r="B15" s="34" t="s">
        <v>37</v>
      </c>
      <c r="C15" s="34" t="s">
        <v>24</v>
      </c>
      <c r="D15" s="34">
        <v>60</v>
      </c>
      <c r="E15" s="36">
        <v>3500</v>
      </c>
      <c r="F15" s="23"/>
      <c r="G15" s="23"/>
      <c r="H15" s="35">
        <f>D15*E15</f>
        <v>210000</v>
      </c>
      <c r="I15" s="9">
        <f>I14+F15+G15-H15</f>
        <v>3012996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36">
        <v>25000</v>
      </c>
      <c r="F16" s="23"/>
      <c r="G16" s="23"/>
      <c r="H16" s="35">
        <f>D16*E16</f>
        <v>25000</v>
      </c>
      <c r="I16" s="9">
        <f>I15+F16+G16-H16</f>
        <v>2987996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36">
        <v>35000</v>
      </c>
      <c r="F17" s="23"/>
      <c r="G17" s="23"/>
      <c r="H17" s="35">
        <f t="shared" ref="H17:H24" si="1">D17*E17</f>
        <v>70000</v>
      </c>
      <c r="I17" s="9">
        <f t="shared" ref="I17:I18" si="2">I16+F17+G17-H17</f>
        <v>2917996</v>
      </c>
    </row>
    <row r="18" spans="1:12" ht="15.75" x14ac:dyDescent="0.25">
      <c r="A18" s="10"/>
      <c r="B18" s="34" t="s">
        <v>64</v>
      </c>
      <c r="C18" s="34" t="s">
        <v>32</v>
      </c>
      <c r="D18" s="34">
        <v>1</v>
      </c>
      <c r="E18" s="36">
        <v>10000</v>
      </c>
      <c r="F18" s="23"/>
      <c r="G18" s="23"/>
      <c r="H18" s="35">
        <f t="shared" si="1"/>
        <v>10000</v>
      </c>
      <c r="I18" s="9">
        <f t="shared" si="2"/>
        <v>2907996</v>
      </c>
    </row>
    <row r="19" spans="1:12" ht="15.75" x14ac:dyDescent="0.25">
      <c r="A19" s="10"/>
      <c r="B19" s="34" t="s">
        <v>19</v>
      </c>
      <c r="C19" s="34" t="s">
        <v>23</v>
      </c>
      <c r="D19" s="34">
        <v>1</v>
      </c>
      <c r="E19" s="36">
        <v>5000</v>
      </c>
      <c r="F19" s="23"/>
      <c r="G19" s="23"/>
      <c r="H19" s="35">
        <f t="shared" si="1"/>
        <v>5000</v>
      </c>
      <c r="I19" s="9">
        <f t="shared" si="0"/>
        <v>2902996</v>
      </c>
      <c r="K19" s="12" t="s">
        <v>10</v>
      </c>
      <c r="L19" s="13">
        <f>SUM(H13:H19)</f>
        <v>1755000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35">
        <f t="shared" si="1"/>
        <v>0</v>
      </c>
      <c r="I20" s="9">
        <f t="shared" si="0"/>
        <v>2902996</v>
      </c>
      <c r="K20" s="12" t="s">
        <v>11</v>
      </c>
      <c r="L20" s="13">
        <f>SUM(H21:H30)</f>
        <v>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2902996</v>
      </c>
      <c r="K21" s="12" t="s">
        <v>12</v>
      </c>
      <c r="L21" s="13">
        <f>SUM(H33:H39)</f>
        <v>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5">
        <f t="shared" si="1"/>
        <v>0</v>
      </c>
      <c r="I22" s="9">
        <f t="shared" si="0"/>
        <v>2902996</v>
      </c>
      <c r="K22" s="12" t="s">
        <v>13</v>
      </c>
      <c r="L22" s="13">
        <f>SUM(H40:H47)</f>
        <v>0</v>
      </c>
    </row>
    <row r="23" spans="1:12" ht="15.75" x14ac:dyDescent="0.25">
      <c r="A23" s="25" t="s">
        <v>66</v>
      </c>
      <c r="B23" s="34"/>
      <c r="C23" s="34"/>
      <c r="D23" s="34"/>
      <c r="E23" s="22"/>
      <c r="F23" s="23"/>
      <c r="G23" s="23"/>
      <c r="H23" s="35">
        <f t="shared" si="1"/>
        <v>0</v>
      </c>
      <c r="I23" s="9">
        <f t="shared" si="0"/>
        <v>2902996</v>
      </c>
      <c r="K23" s="12" t="s">
        <v>14</v>
      </c>
      <c r="L23" s="13"/>
    </row>
    <row r="24" spans="1:12" ht="15.75" x14ac:dyDescent="0.25">
      <c r="A24" s="10"/>
      <c r="B24" s="34"/>
      <c r="C24" s="34"/>
      <c r="D24" s="34"/>
      <c r="E24" s="22"/>
      <c r="F24" s="23"/>
      <c r="G24" s="23"/>
      <c r="H24" s="35">
        <f t="shared" si="1"/>
        <v>0</v>
      </c>
      <c r="I24" s="9">
        <f>I23+F24+G24-H24</f>
        <v>2902996</v>
      </c>
      <c r="K24" s="14"/>
      <c r="L24" s="15" t="e">
        <f>SUM</f>
        <v>#NAME?</v>
      </c>
    </row>
    <row r="25" spans="1:12" ht="15.75" x14ac:dyDescent="0.25">
      <c r="A25" s="10"/>
      <c r="B25" s="34"/>
      <c r="C25" s="34"/>
      <c r="D25" s="34"/>
      <c r="E25" s="22"/>
      <c r="F25" s="24"/>
      <c r="G25" s="24"/>
      <c r="H25" s="38">
        <f t="shared" ref="H25:H32" si="3">E25*D25</f>
        <v>0</v>
      </c>
      <c r="I25" s="9">
        <f t="shared" si="0"/>
        <v>2902996</v>
      </c>
      <c r="K25" s="30" t="s">
        <v>26</v>
      </c>
      <c r="L25" s="29">
        <f>L19+L20+L21+L22+L23</f>
        <v>1755000</v>
      </c>
    </row>
    <row r="26" spans="1:12" ht="15.75" x14ac:dyDescent="0.25">
      <c r="A26" s="10"/>
      <c r="B26" s="34"/>
      <c r="C26" s="34"/>
      <c r="D26" s="34"/>
      <c r="E26" s="22"/>
      <c r="F26" s="24"/>
      <c r="G26" s="24"/>
      <c r="H26" s="38">
        <f t="shared" si="3"/>
        <v>0</v>
      </c>
      <c r="I26" s="9">
        <f t="shared" si="0"/>
        <v>2902996</v>
      </c>
      <c r="K26" s="14"/>
      <c r="L26" s="15"/>
    </row>
    <row r="27" spans="1:12" ht="15.75" x14ac:dyDescent="0.25">
      <c r="B27" s="34"/>
      <c r="C27" s="34"/>
      <c r="D27" s="34"/>
      <c r="E27" s="27"/>
      <c r="F27" s="24"/>
      <c r="G27" s="24"/>
      <c r="H27" s="38">
        <f t="shared" si="3"/>
        <v>0</v>
      </c>
      <c r="I27" s="9">
        <f t="shared" si="0"/>
        <v>2902996</v>
      </c>
      <c r="K27" s="14"/>
      <c r="L27" s="15"/>
    </row>
    <row r="28" spans="1:12" ht="15.75" x14ac:dyDescent="0.25">
      <c r="A28" s="10"/>
      <c r="B28" s="34"/>
      <c r="C28" s="34"/>
      <c r="D28" s="34"/>
      <c r="E28" s="27"/>
      <c r="F28" s="24"/>
      <c r="G28" s="24"/>
      <c r="H28" s="38">
        <f t="shared" si="3"/>
        <v>0</v>
      </c>
      <c r="I28" s="9">
        <f t="shared" si="0"/>
        <v>2902996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38">
        <f t="shared" si="3"/>
        <v>0</v>
      </c>
      <c r="I29" s="9">
        <f t="shared" si="0"/>
        <v>2902996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38">
        <f t="shared" si="3"/>
        <v>0</v>
      </c>
      <c r="I30" s="9">
        <f t="shared" si="0"/>
        <v>2902996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2902996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>
        <f t="shared" si="3"/>
        <v>0</v>
      </c>
      <c r="I32" s="9">
        <f t="shared" si="0"/>
        <v>2902996</v>
      </c>
      <c r="K32" s="14"/>
      <c r="L32" s="15"/>
    </row>
    <row r="33" spans="1:12" ht="15.75" x14ac:dyDescent="0.25">
      <c r="A33" s="10" t="s">
        <v>67</v>
      </c>
      <c r="B33" s="34"/>
      <c r="C33" s="34"/>
      <c r="D33" s="34"/>
      <c r="E33" s="27"/>
      <c r="F33" s="24"/>
      <c r="G33" s="24"/>
      <c r="H33" s="38">
        <f t="shared" ref="H33:H59" si="4">D33*E33</f>
        <v>0</v>
      </c>
      <c r="I33" s="9">
        <f t="shared" si="0"/>
        <v>2902996</v>
      </c>
      <c r="K33" s="14"/>
      <c r="L33" s="15"/>
    </row>
    <row r="34" spans="1:12" ht="15.75" x14ac:dyDescent="0.25">
      <c r="A34" s="10"/>
      <c r="B34" s="34"/>
      <c r="C34" s="34"/>
      <c r="D34" s="34"/>
      <c r="E34" s="27"/>
      <c r="F34" s="24"/>
      <c r="G34" s="24"/>
      <c r="H34" s="38">
        <f t="shared" si="4"/>
        <v>0</v>
      </c>
      <c r="I34" s="9">
        <f t="shared" si="0"/>
        <v>2902996</v>
      </c>
      <c r="K34" s="14"/>
      <c r="L34" s="15"/>
    </row>
    <row r="35" spans="1:12" ht="15.75" x14ac:dyDescent="0.25">
      <c r="A35" s="10"/>
      <c r="B35" s="34"/>
      <c r="C35" s="34"/>
      <c r="D35" s="34"/>
      <c r="E35" s="27"/>
      <c r="F35" s="24"/>
      <c r="G35" s="24"/>
      <c r="H35" s="38">
        <f t="shared" si="4"/>
        <v>0</v>
      </c>
      <c r="I35" s="9">
        <f t="shared" si="0"/>
        <v>2902996</v>
      </c>
      <c r="K35" s="14"/>
      <c r="L35" s="15"/>
    </row>
    <row r="36" spans="1:12" ht="15.75" x14ac:dyDescent="0.25">
      <c r="A36" s="10"/>
      <c r="B36" s="34"/>
      <c r="C36" s="34"/>
      <c r="D36" s="34"/>
      <c r="E36" s="27"/>
      <c r="F36" s="24"/>
      <c r="G36" s="24"/>
      <c r="H36" s="38">
        <f t="shared" si="4"/>
        <v>0</v>
      </c>
      <c r="I36" s="9">
        <f t="shared" si="0"/>
        <v>2902996</v>
      </c>
      <c r="K36" s="14"/>
      <c r="L36" s="15"/>
    </row>
    <row r="37" spans="1:12" ht="15.75" x14ac:dyDescent="0.25">
      <c r="A37" s="10"/>
      <c r="B37" s="34"/>
      <c r="C37" s="34"/>
      <c r="D37" s="34"/>
      <c r="E37" s="22"/>
      <c r="F37" s="24"/>
      <c r="G37" s="24"/>
      <c r="H37" s="38">
        <f t="shared" si="4"/>
        <v>0</v>
      </c>
      <c r="I37" s="9">
        <f t="shared" si="0"/>
        <v>2902996</v>
      </c>
      <c r="K37" s="14"/>
      <c r="L37" s="15"/>
    </row>
    <row r="38" spans="1:12" ht="15.75" x14ac:dyDescent="0.25">
      <c r="A38" s="40"/>
      <c r="B38" s="34"/>
      <c r="C38" s="34"/>
      <c r="D38" s="34"/>
      <c r="E38" s="22"/>
      <c r="F38" s="24"/>
      <c r="G38" s="24"/>
      <c r="H38" s="38">
        <f t="shared" si="4"/>
        <v>0</v>
      </c>
      <c r="I38" s="9"/>
      <c r="K38" s="14"/>
      <c r="L38" s="15"/>
    </row>
    <row r="39" spans="1:12" ht="15.75" x14ac:dyDescent="0.25">
      <c r="B39" s="34"/>
      <c r="C39" s="34"/>
      <c r="D39" s="34"/>
      <c r="E39" s="27"/>
      <c r="F39" s="24"/>
      <c r="G39" s="24"/>
      <c r="H39" s="38">
        <f t="shared" si="4"/>
        <v>0</v>
      </c>
      <c r="I39" s="9">
        <f>I37+F39+G39-H39</f>
        <v>2902996</v>
      </c>
      <c r="K39" s="14"/>
      <c r="L39" s="15"/>
    </row>
    <row r="40" spans="1:12" ht="15.75" x14ac:dyDescent="0.25">
      <c r="A40" s="25" t="s">
        <v>41</v>
      </c>
      <c r="B40" s="34"/>
      <c r="C40" s="34"/>
      <c r="D40" s="34"/>
      <c r="E40" s="36"/>
      <c r="F40" s="24"/>
      <c r="G40" s="24"/>
      <c r="H40" s="38">
        <f t="shared" si="4"/>
        <v>0</v>
      </c>
      <c r="I40" s="9">
        <f t="shared" si="0"/>
        <v>2902996</v>
      </c>
      <c r="K40" s="14"/>
      <c r="L40" s="15"/>
    </row>
    <row r="41" spans="1:12" ht="15.75" x14ac:dyDescent="0.25">
      <c r="A41" s="10"/>
      <c r="B41" s="34"/>
      <c r="C41" s="34"/>
      <c r="D41" s="34"/>
      <c r="E41" s="36"/>
      <c r="F41" s="24"/>
      <c r="G41" s="24"/>
      <c r="H41" s="38">
        <f t="shared" si="4"/>
        <v>0</v>
      </c>
      <c r="I41" s="9">
        <f t="shared" si="0"/>
        <v>2902996</v>
      </c>
      <c r="K41" s="14"/>
      <c r="L41" s="15"/>
    </row>
    <row r="42" spans="1:12" ht="15.75" x14ac:dyDescent="0.25">
      <c r="A42" s="10"/>
      <c r="B42" s="34"/>
      <c r="C42" s="34"/>
      <c r="D42" s="34"/>
      <c r="E42" s="36"/>
      <c r="F42" s="24"/>
      <c r="G42" s="24"/>
      <c r="H42" s="38">
        <f t="shared" si="4"/>
        <v>0</v>
      </c>
      <c r="I42" s="9">
        <f t="shared" si="0"/>
        <v>2902996</v>
      </c>
      <c r="K42" s="14"/>
      <c r="L42" s="15"/>
    </row>
    <row r="43" spans="1:12" ht="15.75" x14ac:dyDescent="0.25">
      <c r="A43" s="10"/>
      <c r="B43" s="34"/>
      <c r="C43" s="34"/>
      <c r="D43" s="34"/>
      <c r="E43" s="36"/>
      <c r="F43" s="24"/>
      <c r="G43" s="24"/>
      <c r="H43" s="38">
        <f t="shared" si="4"/>
        <v>0</v>
      </c>
      <c r="I43" s="9">
        <f t="shared" si="0"/>
        <v>2902996</v>
      </c>
      <c r="K43" s="14"/>
      <c r="L43" s="15"/>
    </row>
    <row r="44" spans="1:12" ht="15.75" x14ac:dyDescent="0.25">
      <c r="A44" s="10"/>
      <c r="B44" s="34"/>
      <c r="C44" s="34"/>
      <c r="D44" s="34"/>
      <c r="E44" s="36"/>
      <c r="F44" s="24"/>
      <c r="G44" s="24"/>
      <c r="H44" s="38">
        <f t="shared" si="4"/>
        <v>0</v>
      </c>
      <c r="I44" s="9">
        <f t="shared" si="0"/>
        <v>2902996</v>
      </c>
      <c r="K44" s="14"/>
      <c r="L44" s="15"/>
    </row>
    <row r="45" spans="1:12" ht="15.75" x14ac:dyDescent="0.25">
      <c r="A45" s="25"/>
      <c r="B45" s="34"/>
      <c r="C45" s="34"/>
      <c r="D45" s="34"/>
      <c r="E45" s="36"/>
      <c r="F45" s="24"/>
      <c r="G45" s="24"/>
      <c r="H45" s="38">
        <f t="shared" si="4"/>
        <v>0</v>
      </c>
      <c r="I45" s="9">
        <f t="shared" si="0"/>
        <v>2902996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38">
        <f t="shared" si="4"/>
        <v>0</v>
      </c>
      <c r="I46" s="9">
        <f t="shared" si="0"/>
        <v>2902996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38">
        <f t="shared" si="4"/>
        <v>0</v>
      </c>
      <c r="I47" s="9">
        <f t="shared" si="0"/>
        <v>2902996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2902996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2902996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2902996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2902996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2902996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2902996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2902996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2902996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2902996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2902996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2902996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2902996</v>
      </c>
      <c r="K59" s="14"/>
      <c r="L59" s="15"/>
    </row>
    <row r="60" spans="1:12" ht="15.75" x14ac:dyDescent="0.25">
      <c r="A60" s="16" t="s">
        <v>68</v>
      </c>
      <c r="B60" s="16"/>
      <c r="C60" s="16"/>
      <c r="D60" s="16"/>
      <c r="E60" s="17"/>
      <c r="F60" s="18">
        <f>SUM(F5:F25)</f>
        <v>500000</v>
      </c>
      <c r="G60" s="18">
        <f>SUM(G5:G10)</f>
        <v>0</v>
      </c>
      <c r="H60" s="46">
        <f>SUM(H5:H59)</f>
        <v>1755000</v>
      </c>
      <c r="I60" s="48">
        <f>I4+F61-H60</f>
        <v>2902996</v>
      </c>
    </row>
    <row r="61" spans="1:12" ht="15.75" x14ac:dyDescent="0.25">
      <c r="A61" s="50" t="s">
        <v>69</v>
      </c>
      <c r="B61" s="51"/>
      <c r="C61" s="19"/>
      <c r="D61" s="19"/>
      <c r="E61" s="20"/>
      <c r="F61" s="52">
        <f>F60+G60</f>
        <v>500000</v>
      </c>
      <c r="G61" s="53"/>
      <c r="H61" s="47"/>
      <c r="I61" s="49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40" workbookViewId="0">
      <selection activeCell="F54" sqref="F54"/>
    </sheetView>
  </sheetViews>
  <sheetFormatPr defaultRowHeight="15" x14ac:dyDescent="0.25"/>
  <cols>
    <col min="1" max="1" width="21.85546875" bestFit="1" customWidth="1"/>
    <col min="2" max="2" width="22.42578125" bestFit="1" customWidth="1"/>
    <col min="6" max="6" width="11.85546875" bestFit="1" customWidth="1"/>
    <col min="8" max="8" width="11.5703125" bestFit="1" customWidth="1"/>
    <col min="9" max="9" width="13.42578125" bestFit="1" customWidth="1"/>
    <col min="12" max="12" width="12.28515625" bestFit="1" customWidth="1"/>
  </cols>
  <sheetData>
    <row r="1" spans="1:10" ht="18.75" x14ac:dyDescent="0.25">
      <c r="A1" s="42" t="s">
        <v>61</v>
      </c>
      <c r="B1" s="43"/>
      <c r="C1" s="43"/>
      <c r="D1" s="43"/>
      <c r="E1" s="43"/>
      <c r="F1" s="43"/>
      <c r="G1" s="43"/>
      <c r="H1" s="43"/>
      <c r="I1" s="44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5" t="s">
        <v>4</v>
      </c>
      <c r="G2" s="45"/>
      <c r="H2" s="31" t="s">
        <v>5</v>
      </c>
      <c r="I2" s="41" t="s">
        <v>6</v>
      </c>
    </row>
    <row r="3" spans="1:10" ht="15.75" x14ac:dyDescent="0.25">
      <c r="A3" s="1"/>
      <c r="B3" s="2"/>
      <c r="C3" s="2"/>
      <c r="D3" s="2"/>
      <c r="E3" s="31"/>
      <c r="F3" s="41" t="s">
        <v>7</v>
      </c>
      <c r="G3" s="41" t="s">
        <v>8</v>
      </c>
      <c r="H3" s="31"/>
      <c r="I3" s="41"/>
    </row>
    <row r="4" spans="1:10" ht="15.75" x14ac:dyDescent="0.25">
      <c r="A4" s="3" t="s">
        <v>78</v>
      </c>
      <c r="B4" s="3"/>
      <c r="C4" s="3"/>
      <c r="D4" s="3"/>
      <c r="E4" s="32"/>
      <c r="F4" s="4"/>
      <c r="G4" s="4"/>
      <c r="H4" s="32"/>
      <c r="I4" s="9">
        <v>2902996</v>
      </c>
    </row>
    <row r="5" spans="1:10" ht="15.75" x14ac:dyDescent="0.25">
      <c r="A5" s="5" t="s">
        <v>71</v>
      </c>
      <c r="B5" s="6" t="s">
        <v>43</v>
      </c>
      <c r="C5" s="6"/>
      <c r="D5" s="7"/>
      <c r="E5" s="33"/>
      <c r="F5" s="8">
        <v>500000</v>
      </c>
      <c r="G5" s="8"/>
      <c r="H5" s="33"/>
      <c r="I5" s="9">
        <f>I4+F5+G5-H5</f>
        <v>3402996</v>
      </c>
    </row>
    <row r="6" spans="1:10" ht="15.75" x14ac:dyDescent="0.25">
      <c r="A6" s="5"/>
      <c r="B6" s="6"/>
      <c r="C6" s="6"/>
      <c r="D6" s="7"/>
      <c r="E6" s="33"/>
      <c r="F6" s="8"/>
      <c r="G6" s="8"/>
      <c r="H6" s="33"/>
      <c r="I6" s="9">
        <f t="shared" ref="I6:I59" si="0">I5+F6+G6-H6</f>
        <v>3402996</v>
      </c>
    </row>
    <row r="7" spans="1:10" ht="15.75" x14ac:dyDescent="0.25">
      <c r="A7" s="5"/>
      <c r="B7" s="6"/>
      <c r="C7" s="6"/>
      <c r="D7" s="7"/>
      <c r="E7" s="33"/>
      <c r="F7" s="8"/>
      <c r="G7" s="8"/>
      <c r="H7" s="33"/>
      <c r="I7" s="9">
        <f t="shared" si="0"/>
        <v>3402996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3402996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3402996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3402996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3402996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3402996</v>
      </c>
    </row>
    <row r="13" spans="1:10" ht="15.75" x14ac:dyDescent="0.25">
      <c r="A13" s="5"/>
      <c r="B13" s="34" t="s">
        <v>17</v>
      </c>
      <c r="C13" s="34"/>
      <c r="D13" s="34"/>
      <c r="E13" s="33"/>
      <c r="F13" s="8"/>
      <c r="G13" s="8"/>
      <c r="H13" s="33">
        <f>D13*E13</f>
        <v>0</v>
      </c>
      <c r="I13" s="9">
        <f>I12+F13+G13-H13</f>
        <v>3402996</v>
      </c>
    </row>
    <row r="14" spans="1:10" ht="15.75" x14ac:dyDescent="0.25">
      <c r="A14" s="25" t="s">
        <v>72</v>
      </c>
      <c r="B14" s="34" t="s">
        <v>39</v>
      </c>
      <c r="C14" s="34" t="s">
        <v>22</v>
      </c>
      <c r="D14" s="34">
        <v>4</v>
      </c>
      <c r="E14" s="36">
        <v>140000</v>
      </c>
      <c r="F14" s="23"/>
      <c r="G14" s="23"/>
      <c r="H14" s="35">
        <f>D14*E14</f>
        <v>560000</v>
      </c>
      <c r="I14" s="9">
        <f t="shared" si="0"/>
        <v>2842996</v>
      </c>
    </row>
    <row r="15" spans="1:10" ht="15.75" x14ac:dyDescent="0.25">
      <c r="A15" s="10"/>
      <c r="B15" s="34" t="s">
        <v>37</v>
      </c>
      <c r="C15" s="34" t="s">
        <v>21</v>
      </c>
      <c r="D15" s="34">
        <v>60</v>
      </c>
      <c r="E15" s="36">
        <v>3500</v>
      </c>
      <c r="F15" s="23"/>
      <c r="G15" s="23"/>
      <c r="H15" s="35">
        <f>D15*E15</f>
        <v>210000</v>
      </c>
      <c r="I15" s="9">
        <f>I14+F15+G15-H15</f>
        <v>2632996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36">
        <v>25000</v>
      </c>
      <c r="F16" s="23"/>
      <c r="G16" s="23"/>
      <c r="H16" s="35">
        <f>D16*E16</f>
        <v>25000</v>
      </c>
      <c r="I16" s="9">
        <f>I15+F16+G16-H16</f>
        <v>2607996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36">
        <v>30000</v>
      </c>
      <c r="F17" s="23"/>
      <c r="G17" s="23"/>
      <c r="H17" s="35">
        <f t="shared" ref="H17:H26" si="1">D17*E17</f>
        <v>60000</v>
      </c>
      <c r="I17" s="9">
        <f t="shared" ref="I17:I18" si="2">I16+F17+G17-H17</f>
        <v>2547996</v>
      </c>
    </row>
    <row r="18" spans="1:12" ht="15.75" x14ac:dyDescent="0.25">
      <c r="A18" s="10"/>
      <c r="B18" s="34" t="s">
        <v>18</v>
      </c>
      <c r="C18" s="34" t="s">
        <v>33</v>
      </c>
      <c r="D18" s="34">
        <v>2</v>
      </c>
      <c r="E18" s="36">
        <v>10000</v>
      </c>
      <c r="F18" s="23"/>
      <c r="G18" s="23"/>
      <c r="H18" s="35">
        <f t="shared" si="1"/>
        <v>20000</v>
      </c>
      <c r="I18" s="9">
        <f t="shared" si="2"/>
        <v>2527996</v>
      </c>
    </row>
    <row r="19" spans="1:12" ht="15.75" x14ac:dyDescent="0.25">
      <c r="A19" s="10"/>
      <c r="B19" s="34" t="s">
        <v>9</v>
      </c>
      <c r="C19" s="34" t="s">
        <v>35</v>
      </c>
      <c r="D19" s="34">
        <v>1</v>
      </c>
      <c r="E19" s="36">
        <v>10000</v>
      </c>
      <c r="F19" s="23"/>
      <c r="G19" s="23"/>
      <c r="H19" s="35">
        <f t="shared" si="1"/>
        <v>10000</v>
      </c>
      <c r="I19" s="9">
        <f t="shared" si="0"/>
        <v>2517996</v>
      </c>
      <c r="K19" s="12" t="s">
        <v>10</v>
      </c>
      <c r="L19" s="13">
        <f>SUM(H13:H20)</f>
        <v>929000</v>
      </c>
    </row>
    <row r="20" spans="1:12" ht="15.75" x14ac:dyDescent="0.25">
      <c r="A20" s="10"/>
      <c r="B20" s="34" t="s">
        <v>15</v>
      </c>
      <c r="C20" s="34" t="s">
        <v>29</v>
      </c>
      <c r="D20" s="34">
        <v>1</v>
      </c>
      <c r="E20" s="36">
        <v>44000</v>
      </c>
      <c r="F20" s="23"/>
      <c r="G20" s="23"/>
      <c r="H20" s="35">
        <f t="shared" si="1"/>
        <v>44000</v>
      </c>
      <c r="I20" s="9">
        <f t="shared" si="0"/>
        <v>2473996</v>
      </c>
      <c r="K20" s="12" t="s">
        <v>11</v>
      </c>
      <c r="L20" s="13">
        <f>SUM(H21:H30)</f>
        <v>1760000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2473996</v>
      </c>
      <c r="K21" s="12" t="s">
        <v>12</v>
      </c>
      <c r="L21" s="13">
        <f>SUM(H33:H39)</f>
        <v>1442000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5">
        <f t="shared" si="1"/>
        <v>0</v>
      </c>
      <c r="I22" s="9">
        <f t="shared" si="0"/>
        <v>2473996</v>
      </c>
      <c r="K22" s="12" t="s">
        <v>13</v>
      </c>
      <c r="L22" s="13">
        <f>SUM(H40:H47)</f>
        <v>1698000</v>
      </c>
    </row>
    <row r="23" spans="1:12" ht="15.75" x14ac:dyDescent="0.25">
      <c r="A23" s="25" t="s">
        <v>73</v>
      </c>
      <c r="B23" s="34" t="s">
        <v>30</v>
      </c>
      <c r="C23" s="34" t="s">
        <v>22</v>
      </c>
      <c r="D23" s="34">
        <v>50</v>
      </c>
      <c r="E23" s="22">
        <v>17500</v>
      </c>
      <c r="F23" s="23"/>
      <c r="G23" s="23"/>
      <c r="H23" s="35">
        <f t="shared" si="1"/>
        <v>875000</v>
      </c>
      <c r="I23" s="9">
        <f t="shared" si="0"/>
        <v>1598996</v>
      </c>
      <c r="K23" s="12" t="s">
        <v>14</v>
      </c>
      <c r="L23" s="13"/>
    </row>
    <row r="24" spans="1:12" ht="15.75" x14ac:dyDescent="0.25">
      <c r="A24" s="10"/>
      <c r="B24" s="34" t="s">
        <v>39</v>
      </c>
      <c r="C24" s="34" t="s">
        <v>22</v>
      </c>
      <c r="D24" s="34">
        <v>4</v>
      </c>
      <c r="E24" s="22">
        <v>140000</v>
      </c>
      <c r="F24" s="23"/>
      <c r="G24" s="23"/>
      <c r="H24" s="35">
        <f t="shared" si="1"/>
        <v>560000</v>
      </c>
      <c r="I24" s="9">
        <f>I23+F24+G24-H24</f>
        <v>1038996</v>
      </c>
      <c r="K24" s="14"/>
      <c r="L24" s="15" t="e">
        <f>SUM</f>
        <v>#NAME?</v>
      </c>
    </row>
    <row r="25" spans="1:12" ht="15.75" x14ac:dyDescent="0.25">
      <c r="A25" s="10"/>
      <c r="B25" s="34" t="s">
        <v>37</v>
      </c>
      <c r="C25" s="34" t="s">
        <v>32</v>
      </c>
      <c r="D25" s="34">
        <v>60</v>
      </c>
      <c r="E25" s="22">
        <v>3500</v>
      </c>
      <c r="F25" s="24"/>
      <c r="G25" s="24"/>
      <c r="H25" s="35">
        <f t="shared" si="1"/>
        <v>210000</v>
      </c>
      <c r="I25" s="9">
        <f t="shared" si="0"/>
        <v>828996</v>
      </c>
      <c r="K25" s="30" t="s">
        <v>26</v>
      </c>
      <c r="L25" s="29">
        <f>L19+L20+L21+L22+L23</f>
        <v>5829000</v>
      </c>
    </row>
    <row r="26" spans="1:12" ht="15.75" x14ac:dyDescent="0.25">
      <c r="A26" s="10"/>
      <c r="B26" s="34" t="s">
        <v>38</v>
      </c>
      <c r="C26" s="34"/>
      <c r="D26" s="34">
        <v>1</v>
      </c>
      <c r="E26" s="22">
        <v>25000</v>
      </c>
      <c r="F26" s="24"/>
      <c r="G26" s="24"/>
      <c r="H26" s="35">
        <f t="shared" si="1"/>
        <v>25000</v>
      </c>
      <c r="I26" s="9">
        <f t="shared" si="0"/>
        <v>803996</v>
      </c>
      <c r="K26" s="14"/>
      <c r="L26" s="15"/>
    </row>
    <row r="27" spans="1:12" ht="15.75" x14ac:dyDescent="0.25">
      <c r="B27" s="34" t="s">
        <v>34</v>
      </c>
      <c r="C27" s="34" t="s">
        <v>57</v>
      </c>
      <c r="D27" s="34">
        <v>1</v>
      </c>
      <c r="E27" s="27">
        <v>30000</v>
      </c>
      <c r="F27" s="24"/>
      <c r="G27" s="24"/>
      <c r="H27" s="38">
        <f t="shared" ref="H27:H32" si="3">E27*D27</f>
        <v>30000</v>
      </c>
      <c r="I27" s="9">
        <f t="shared" si="0"/>
        <v>773996</v>
      </c>
      <c r="K27" s="14"/>
      <c r="L27" s="15"/>
    </row>
    <row r="28" spans="1:12" ht="15.75" x14ac:dyDescent="0.25">
      <c r="A28" s="10"/>
      <c r="B28" s="34" t="s">
        <v>20</v>
      </c>
      <c r="C28" s="34" t="s">
        <v>31</v>
      </c>
      <c r="D28" s="34">
        <v>2</v>
      </c>
      <c r="E28" s="27">
        <v>30000</v>
      </c>
      <c r="F28" s="24"/>
      <c r="G28" s="24"/>
      <c r="H28" s="38">
        <f t="shared" si="3"/>
        <v>60000</v>
      </c>
      <c r="I28" s="9">
        <f t="shared" si="0"/>
        <v>713996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38">
        <f t="shared" si="3"/>
        <v>0</v>
      </c>
      <c r="I29" s="9">
        <f t="shared" si="0"/>
        <v>713996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38">
        <f t="shared" si="3"/>
        <v>0</v>
      </c>
      <c r="I30" s="9">
        <f t="shared" si="0"/>
        <v>713996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713996</v>
      </c>
      <c r="K31" s="14"/>
      <c r="L31" s="15"/>
    </row>
    <row r="32" spans="1:12" ht="15.75" x14ac:dyDescent="0.25">
      <c r="A32" s="10"/>
      <c r="B32" s="34" t="s">
        <v>17</v>
      </c>
      <c r="C32" s="34" t="s">
        <v>22</v>
      </c>
      <c r="D32" s="34"/>
      <c r="E32" s="27"/>
      <c r="F32" s="24"/>
      <c r="G32" s="24"/>
      <c r="H32" s="38">
        <f t="shared" si="3"/>
        <v>0</v>
      </c>
      <c r="I32" s="9">
        <f t="shared" si="0"/>
        <v>713996</v>
      </c>
      <c r="K32" s="14"/>
      <c r="L32" s="15"/>
    </row>
    <row r="33" spans="1:12" ht="15.75" x14ac:dyDescent="0.25">
      <c r="A33" s="10" t="s">
        <v>74</v>
      </c>
      <c r="B33" s="34" t="s">
        <v>39</v>
      </c>
      <c r="C33" s="34" t="s">
        <v>22</v>
      </c>
      <c r="D33" s="34">
        <v>4</v>
      </c>
      <c r="E33" s="27">
        <v>140000</v>
      </c>
      <c r="F33" s="24"/>
      <c r="G33" s="24"/>
      <c r="H33" s="38">
        <f t="shared" ref="H33:H59" si="4">D33*E33</f>
        <v>560000</v>
      </c>
      <c r="I33" s="9">
        <f t="shared" si="0"/>
        <v>153996</v>
      </c>
      <c r="K33" s="14"/>
      <c r="L33" s="15"/>
    </row>
    <row r="34" spans="1:12" ht="15.75" x14ac:dyDescent="0.25">
      <c r="A34" s="10"/>
      <c r="B34" s="34" t="s">
        <v>37</v>
      </c>
      <c r="C34" s="34" t="s">
        <v>21</v>
      </c>
      <c r="D34" s="34">
        <v>60</v>
      </c>
      <c r="E34" s="27">
        <v>3300</v>
      </c>
      <c r="F34" s="24"/>
      <c r="G34" s="24"/>
      <c r="H34" s="38">
        <f t="shared" si="4"/>
        <v>198000</v>
      </c>
      <c r="I34" s="9">
        <f t="shared" si="0"/>
        <v>-44004</v>
      </c>
      <c r="K34" s="14"/>
      <c r="L34" s="15"/>
    </row>
    <row r="35" spans="1:12" ht="15.75" x14ac:dyDescent="0.25">
      <c r="A35" s="10"/>
      <c r="B35" s="34" t="s">
        <v>38</v>
      </c>
      <c r="C35" s="34"/>
      <c r="D35" s="34">
        <v>1</v>
      </c>
      <c r="E35" s="27">
        <v>30000</v>
      </c>
      <c r="F35" s="24"/>
      <c r="G35" s="24"/>
      <c r="H35" s="38">
        <f t="shared" si="4"/>
        <v>30000</v>
      </c>
      <c r="I35" s="9">
        <f t="shared" si="0"/>
        <v>-74004</v>
      </c>
      <c r="K35" s="14"/>
      <c r="L35" s="15"/>
    </row>
    <row r="36" spans="1:12" ht="15.75" x14ac:dyDescent="0.25">
      <c r="A36" s="10"/>
      <c r="B36" s="34" t="s">
        <v>20</v>
      </c>
      <c r="C36" s="34" t="s">
        <v>31</v>
      </c>
      <c r="D36" s="34">
        <v>2</v>
      </c>
      <c r="E36" s="27">
        <v>30000</v>
      </c>
      <c r="F36" s="24"/>
      <c r="G36" s="24"/>
      <c r="H36" s="38">
        <f t="shared" si="4"/>
        <v>60000</v>
      </c>
      <c r="I36" s="9">
        <f t="shared" si="0"/>
        <v>-134004</v>
      </c>
      <c r="K36" s="14"/>
      <c r="L36" s="15"/>
    </row>
    <row r="37" spans="1:12" ht="15.75" x14ac:dyDescent="0.25">
      <c r="A37" s="10"/>
      <c r="B37" s="34" t="s">
        <v>16</v>
      </c>
      <c r="C37" s="34" t="s">
        <v>42</v>
      </c>
      <c r="D37" s="34">
        <v>1</v>
      </c>
      <c r="E37" s="22">
        <v>30000</v>
      </c>
      <c r="F37" s="24"/>
      <c r="G37" s="24"/>
      <c r="H37" s="38">
        <f t="shared" si="4"/>
        <v>30000</v>
      </c>
      <c r="I37" s="9">
        <f t="shared" si="0"/>
        <v>-164004</v>
      </c>
      <c r="K37" s="14"/>
      <c r="L37" s="15"/>
    </row>
    <row r="38" spans="1:12" ht="15.75" x14ac:dyDescent="0.25">
      <c r="A38" s="40"/>
      <c r="B38" s="34" t="s">
        <v>15</v>
      </c>
      <c r="C38" s="34" t="s">
        <v>40</v>
      </c>
      <c r="D38" s="34">
        <v>1</v>
      </c>
      <c r="E38" s="22">
        <v>44000</v>
      </c>
      <c r="F38" s="24"/>
      <c r="G38" s="24"/>
      <c r="H38" s="38">
        <f t="shared" si="4"/>
        <v>44000</v>
      </c>
      <c r="I38" s="9"/>
      <c r="K38" s="14"/>
      <c r="L38" s="15"/>
    </row>
    <row r="39" spans="1:12" ht="15.75" x14ac:dyDescent="0.25">
      <c r="B39" s="34" t="s">
        <v>27</v>
      </c>
      <c r="C39" s="34" t="s">
        <v>25</v>
      </c>
      <c r="D39" s="34">
        <v>1</v>
      </c>
      <c r="E39" s="27">
        <v>520000</v>
      </c>
      <c r="F39" s="24"/>
      <c r="G39" s="24"/>
      <c r="H39" s="38">
        <f t="shared" si="4"/>
        <v>520000</v>
      </c>
      <c r="I39" s="9">
        <f>I37+F39+G39-H39</f>
        <v>-684004</v>
      </c>
      <c r="K39" s="14"/>
      <c r="L39" s="15"/>
    </row>
    <row r="40" spans="1:12" ht="15.75" x14ac:dyDescent="0.25">
      <c r="A40" s="25" t="s">
        <v>75</v>
      </c>
      <c r="B40" s="34"/>
      <c r="C40" s="34"/>
      <c r="D40" s="34"/>
      <c r="E40" s="36"/>
      <c r="F40" s="24"/>
      <c r="G40" s="24"/>
      <c r="H40" s="38">
        <f t="shared" si="4"/>
        <v>0</v>
      </c>
      <c r="I40" s="9">
        <f t="shared" si="0"/>
        <v>-684004</v>
      </c>
      <c r="K40" s="14"/>
      <c r="L40" s="15"/>
    </row>
    <row r="41" spans="1:12" ht="15.75" x14ac:dyDescent="0.25">
      <c r="A41" s="10"/>
      <c r="B41" s="34" t="s">
        <v>17</v>
      </c>
      <c r="C41" s="34" t="s">
        <v>22</v>
      </c>
      <c r="D41" s="34">
        <v>50</v>
      </c>
      <c r="E41" s="36">
        <v>17000</v>
      </c>
      <c r="F41" s="24"/>
      <c r="G41" s="24"/>
      <c r="H41" s="38">
        <f t="shared" si="4"/>
        <v>850000</v>
      </c>
      <c r="I41" s="9">
        <f t="shared" si="0"/>
        <v>-1534004</v>
      </c>
      <c r="K41" s="14"/>
      <c r="L41" s="15"/>
    </row>
    <row r="42" spans="1:12" ht="15.75" x14ac:dyDescent="0.25">
      <c r="A42" s="10"/>
      <c r="B42" s="34" t="s">
        <v>39</v>
      </c>
      <c r="C42" s="34" t="s">
        <v>22</v>
      </c>
      <c r="D42" s="34">
        <v>4</v>
      </c>
      <c r="E42" s="36">
        <v>140000</v>
      </c>
      <c r="F42" s="24"/>
      <c r="G42" s="24"/>
      <c r="H42" s="38">
        <f t="shared" si="4"/>
        <v>560000</v>
      </c>
      <c r="I42" s="9">
        <f t="shared" si="0"/>
        <v>-2094004</v>
      </c>
      <c r="K42" s="14"/>
      <c r="L42" s="15"/>
    </row>
    <row r="43" spans="1:12" ht="15.75" x14ac:dyDescent="0.25">
      <c r="A43" s="10"/>
      <c r="B43" s="34" t="s">
        <v>37</v>
      </c>
      <c r="C43" s="34" t="s">
        <v>21</v>
      </c>
      <c r="D43" s="34">
        <v>60</v>
      </c>
      <c r="E43" s="36">
        <v>3300</v>
      </c>
      <c r="F43" s="24"/>
      <c r="G43" s="24"/>
      <c r="H43" s="38">
        <f t="shared" si="4"/>
        <v>198000</v>
      </c>
      <c r="I43" s="9">
        <f t="shared" si="0"/>
        <v>-2292004</v>
      </c>
      <c r="K43" s="14"/>
      <c r="L43" s="15"/>
    </row>
    <row r="44" spans="1:12" ht="15.75" x14ac:dyDescent="0.25">
      <c r="A44" s="10"/>
      <c r="B44" s="34" t="s">
        <v>38</v>
      </c>
      <c r="C44" s="34"/>
      <c r="D44" s="34">
        <v>1</v>
      </c>
      <c r="E44" s="36">
        <v>30000</v>
      </c>
      <c r="F44" s="24"/>
      <c r="G44" s="24"/>
      <c r="H44" s="38">
        <f t="shared" si="4"/>
        <v>30000</v>
      </c>
      <c r="I44" s="9">
        <f t="shared" si="0"/>
        <v>-2322004</v>
      </c>
      <c r="K44" s="14"/>
      <c r="L44" s="15"/>
    </row>
    <row r="45" spans="1:12" ht="15.75" x14ac:dyDescent="0.25">
      <c r="A45" s="25"/>
      <c r="B45" s="34" t="s">
        <v>20</v>
      </c>
      <c r="C45" s="34" t="s">
        <v>31</v>
      </c>
      <c r="D45" s="34">
        <v>2</v>
      </c>
      <c r="E45" s="36">
        <v>30000</v>
      </c>
      <c r="F45" s="24"/>
      <c r="G45" s="24"/>
      <c r="H45" s="38">
        <f t="shared" si="4"/>
        <v>60000</v>
      </c>
      <c r="I45" s="9">
        <f t="shared" si="0"/>
        <v>-2382004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38">
        <f t="shared" si="4"/>
        <v>0</v>
      </c>
      <c r="I46" s="9">
        <f t="shared" si="0"/>
        <v>-2382004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38">
        <f t="shared" si="4"/>
        <v>0</v>
      </c>
      <c r="I47" s="9">
        <f t="shared" si="0"/>
        <v>-2382004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-2382004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-2382004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-2382004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-2382004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-2382004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-2382004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-2382004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-2382004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-2382004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-2382004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-2382004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-2382004</v>
      </c>
      <c r="K59" s="14"/>
      <c r="L59" s="15"/>
    </row>
    <row r="60" spans="1:12" ht="15.75" x14ac:dyDescent="0.25">
      <c r="A60" s="16" t="s">
        <v>76</v>
      </c>
      <c r="B60" s="16"/>
      <c r="C60" s="16"/>
      <c r="D60" s="16"/>
      <c r="E60" s="17"/>
      <c r="F60" s="18">
        <f>SUM(F5:F25)</f>
        <v>500000</v>
      </c>
      <c r="G60" s="18">
        <f>SUM(G5:G10)</f>
        <v>0</v>
      </c>
      <c r="H60" s="46">
        <f>SUM(H5:H59)</f>
        <v>5829000</v>
      </c>
      <c r="I60" s="48">
        <f>I4+F61-H60</f>
        <v>-2426004</v>
      </c>
    </row>
    <row r="61" spans="1:12" ht="15.75" x14ac:dyDescent="0.25">
      <c r="A61" s="50" t="s">
        <v>77</v>
      </c>
      <c r="B61" s="51"/>
      <c r="C61" s="19"/>
      <c r="D61" s="19"/>
      <c r="E61" s="20"/>
      <c r="F61" s="52">
        <f>F60+G60</f>
        <v>500000</v>
      </c>
      <c r="G61" s="53"/>
      <c r="H61" s="47"/>
      <c r="I61" s="49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T1-26</vt:lpstr>
      <vt:lpstr>T2-26</vt:lpstr>
      <vt:lpstr>T3-26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2026-05-05T13:49:58Z</dcterms:modified>
</cp:coreProperties>
</file>