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9075" activeTab="5"/>
  </bookViews>
  <sheets>
    <sheet name="T1-26" sheetId="31" r:id="rId1"/>
    <sheet name="T2-26" sheetId="32" r:id="rId2"/>
    <sheet name="T3-26" sheetId="33" r:id="rId3"/>
    <sheet name="T4-26" sheetId="34" r:id="rId4"/>
    <sheet name="T5-26" sheetId="35" r:id="rId5"/>
    <sheet name="T6-26" sheetId="36" r:id="rId6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2" i="36" l="1"/>
  <c r="H32" i="36"/>
  <c r="G61" i="36" l="1"/>
  <c r="F61" i="36"/>
  <c r="H60" i="36"/>
  <c r="H59" i="36"/>
  <c r="H58" i="36"/>
  <c r="H57" i="36"/>
  <c r="H56" i="36"/>
  <c r="H55" i="36"/>
  <c r="H54" i="36"/>
  <c r="H53" i="36"/>
  <c r="H52" i="36"/>
  <c r="H51" i="36"/>
  <c r="H50" i="36"/>
  <c r="H49" i="36"/>
  <c r="H48" i="36"/>
  <c r="H47" i="36"/>
  <c r="H46" i="36"/>
  <c r="H45" i="36"/>
  <c r="H44" i="36"/>
  <c r="H43" i="36"/>
  <c r="H42" i="36"/>
  <c r="H41" i="36"/>
  <c r="H40" i="36"/>
  <c r="H39" i="36"/>
  <c r="H38" i="36"/>
  <c r="H37" i="36"/>
  <c r="H36" i="36"/>
  <c r="H35" i="36"/>
  <c r="H34" i="36"/>
  <c r="H33" i="36"/>
  <c r="H31" i="36"/>
  <c r="L20" i="36" s="1"/>
  <c r="H30" i="36"/>
  <c r="H29" i="36"/>
  <c r="H28" i="36"/>
  <c r="H27" i="36"/>
  <c r="H26" i="36"/>
  <c r="L25" i="36"/>
  <c r="H25" i="36"/>
  <c r="H24" i="36"/>
  <c r="H22" i="36"/>
  <c r="H21" i="36"/>
  <c r="H20" i="36"/>
  <c r="H19" i="36"/>
  <c r="H18" i="36"/>
  <c r="H17" i="36"/>
  <c r="H16" i="36"/>
  <c r="H15" i="36"/>
  <c r="H14" i="36"/>
  <c r="H13" i="36"/>
  <c r="H12" i="36"/>
  <c r="H11" i="36"/>
  <c r="I5" i="36"/>
  <c r="I6" i="36" s="1"/>
  <c r="I7" i="36" s="1"/>
  <c r="I8" i="36" s="1"/>
  <c r="I9" i="36" s="1"/>
  <c r="I10" i="36" s="1"/>
  <c r="I11" i="36" s="1"/>
  <c r="I12" i="36" s="1"/>
  <c r="I13" i="36" s="1"/>
  <c r="I14" i="36" s="1"/>
  <c r="I15" i="36" s="1"/>
  <c r="L21" i="35"/>
  <c r="L20" i="35"/>
  <c r="H30" i="35"/>
  <c r="L19" i="35"/>
  <c r="H13" i="35"/>
  <c r="H14" i="35"/>
  <c r="H15" i="35"/>
  <c r="H16" i="35"/>
  <c r="H17" i="35"/>
  <c r="H18" i="35"/>
  <c r="H19" i="35"/>
  <c r="H20" i="35"/>
  <c r="H21" i="35"/>
  <c r="H22" i="35"/>
  <c r="H12" i="35"/>
  <c r="H11" i="35"/>
  <c r="L21" i="36" l="1"/>
  <c r="I16" i="36"/>
  <c r="I17" i="36" s="1"/>
  <c r="I18" i="36" s="1"/>
  <c r="I19" i="36" s="1"/>
  <c r="I20" i="36" s="1"/>
  <c r="I21" i="36" s="1"/>
  <c r="I22" i="36" s="1"/>
  <c r="I24" i="36" s="1"/>
  <c r="I25" i="36" s="1"/>
  <c r="I26" i="36" s="1"/>
  <c r="I27" i="36" s="1"/>
  <c r="I28" i="36" s="1"/>
  <c r="I29" i="36" s="1"/>
  <c r="I30" i="36" s="1"/>
  <c r="I31" i="36" s="1"/>
  <c r="I32" i="36" s="1"/>
  <c r="I33" i="36" s="1"/>
  <c r="I34" i="36" s="1"/>
  <c r="I35" i="36" s="1"/>
  <c r="I36" i="36" s="1"/>
  <c r="I37" i="36" s="1"/>
  <c r="I38" i="36" s="1"/>
  <c r="I40" i="36" s="1"/>
  <c r="I41" i="36" s="1"/>
  <c r="I42" i="36" s="1"/>
  <c r="I43" i="36" s="1"/>
  <c r="I44" i="36" s="1"/>
  <c r="I45" i="36" s="1"/>
  <c r="I46" i="36" s="1"/>
  <c r="I47" i="36" s="1"/>
  <c r="I48" i="36" s="1"/>
  <c r="I49" i="36" s="1"/>
  <c r="I50" i="36" s="1"/>
  <c r="I51" i="36" s="1"/>
  <c r="I52" i="36" s="1"/>
  <c r="I53" i="36" s="1"/>
  <c r="I54" i="36" s="1"/>
  <c r="I55" i="36" s="1"/>
  <c r="I56" i="36" s="1"/>
  <c r="I57" i="36" s="1"/>
  <c r="I58" i="36" s="1"/>
  <c r="I59" i="36" s="1"/>
  <c r="I60" i="36" s="1"/>
  <c r="L19" i="36"/>
  <c r="F62" i="36"/>
  <c r="H61" i="36"/>
  <c r="I61" i="36" s="1"/>
  <c r="L26" i="36" l="1"/>
  <c r="G61" i="35"/>
  <c r="F61" i="35"/>
  <c r="H60" i="35"/>
  <c r="H59" i="35"/>
  <c r="H58" i="35"/>
  <c r="H57" i="35"/>
  <c r="H56" i="35"/>
  <c r="H55" i="35"/>
  <c r="H54" i="35"/>
  <c r="H53" i="35"/>
  <c r="H52" i="35"/>
  <c r="H51" i="35"/>
  <c r="H50" i="35"/>
  <c r="H49" i="35"/>
  <c r="H48" i="35"/>
  <c r="H47" i="35"/>
  <c r="H46" i="35"/>
  <c r="H45" i="35"/>
  <c r="H44" i="35"/>
  <c r="H43" i="35"/>
  <c r="H42" i="35"/>
  <c r="H41" i="35"/>
  <c r="H40" i="35"/>
  <c r="H39" i="35"/>
  <c r="H38" i="35"/>
  <c r="H37" i="35"/>
  <c r="H36" i="35"/>
  <c r="H35" i="35"/>
  <c r="H34" i="35"/>
  <c r="H33" i="35"/>
  <c r="H31" i="35"/>
  <c r="H29" i="35"/>
  <c r="H28" i="35"/>
  <c r="H27" i="35"/>
  <c r="H26" i="35"/>
  <c r="L25" i="35"/>
  <c r="H25" i="35"/>
  <c r="H24" i="35"/>
  <c r="I5" i="35"/>
  <c r="I6" i="35" s="1"/>
  <c r="I7" i="35" s="1"/>
  <c r="I8" i="35" s="1"/>
  <c r="I9" i="35" s="1"/>
  <c r="I10" i="35" s="1"/>
  <c r="I11" i="35" s="1"/>
  <c r="I12" i="35" s="1"/>
  <c r="I14" i="34"/>
  <c r="I15" i="34" s="1"/>
  <c r="I13" i="34"/>
  <c r="I12" i="34"/>
  <c r="I9" i="34"/>
  <c r="I10" i="34"/>
  <c r="I11" i="34" s="1"/>
  <c r="I8" i="34"/>
  <c r="I7" i="34"/>
  <c r="I6" i="34"/>
  <c r="I5" i="34"/>
  <c r="L22" i="35" l="1"/>
  <c r="L26" i="35" s="1"/>
  <c r="H61" i="35"/>
  <c r="I61" i="35" s="1"/>
  <c r="I13" i="35"/>
  <c r="I14" i="35" s="1"/>
  <c r="I15" i="35" s="1"/>
  <c r="I16" i="35" s="1"/>
  <c r="I17" i="35" s="1"/>
  <c r="I18" i="35" s="1"/>
  <c r="I19" i="35" s="1"/>
  <c r="I20" i="35" s="1"/>
  <c r="I21" i="35" s="1"/>
  <c r="I22" i="35" s="1"/>
  <c r="I24" i="35" s="1"/>
  <c r="I25" i="35" s="1"/>
  <c r="I26" i="35" s="1"/>
  <c r="I27" i="35" s="1"/>
  <c r="I28" i="35" s="1"/>
  <c r="I29" i="35" s="1"/>
  <c r="I30" i="35" s="1"/>
  <c r="I31" i="35" s="1"/>
  <c r="I32" i="35" s="1"/>
  <c r="I33" i="35" s="1"/>
  <c r="I34" i="35" s="1"/>
  <c r="I35" i="35" s="1"/>
  <c r="I36" i="35" s="1"/>
  <c r="I37" i="35" s="1"/>
  <c r="I38" i="35" s="1"/>
  <c r="I40" i="35" s="1"/>
  <c r="I41" i="35" s="1"/>
  <c r="I42" i="35" s="1"/>
  <c r="I43" i="35" s="1"/>
  <c r="I44" i="35" s="1"/>
  <c r="I45" i="35" s="1"/>
  <c r="I46" i="35" s="1"/>
  <c r="I47" i="35" s="1"/>
  <c r="I48" i="35" s="1"/>
  <c r="I49" i="35" s="1"/>
  <c r="I50" i="35" s="1"/>
  <c r="I51" i="35" s="1"/>
  <c r="I52" i="35" s="1"/>
  <c r="I53" i="35" s="1"/>
  <c r="I54" i="35" s="1"/>
  <c r="I55" i="35" s="1"/>
  <c r="I56" i="35" s="1"/>
  <c r="I57" i="35" s="1"/>
  <c r="I58" i="35" s="1"/>
  <c r="I59" i="35" s="1"/>
  <c r="I60" i="35" s="1"/>
  <c r="F62" i="35"/>
  <c r="G60" i="34" l="1"/>
  <c r="F60" i="34"/>
  <c r="H59" i="34"/>
  <c r="H58" i="34"/>
  <c r="H57" i="34"/>
  <c r="H56" i="34"/>
  <c r="H55" i="34"/>
  <c r="H54" i="34"/>
  <c r="H53" i="34"/>
  <c r="H52" i="34"/>
  <c r="H51" i="34"/>
  <c r="H50" i="34"/>
  <c r="H49" i="34"/>
  <c r="H48" i="34"/>
  <c r="H47" i="34"/>
  <c r="H46" i="34"/>
  <c r="H45" i="34"/>
  <c r="H44" i="34"/>
  <c r="H43" i="34"/>
  <c r="H42" i="34"/>
  <c r="H41" i="34"/>
  <c r="H40" i="34"/>
  <c r="H39" i="34"/>
  <c r="H38" i="34"/>
  <c r="H37" i="34"/>
  <c r="H36" i="34"/>
  <c r="H35" i="34"/>
  <c r="H34" i="34"/>
  <c r="H33" i="34"/>
  <c r="H32" i="34"/>
  <c r="H30" i="34"/>
  <c r="H29" i="34"/>
  <c r="H28" i="34"/>
  <c r="H27" i="34"/>
  <c r="H26" i="34"/>
  <c r="H25" i="34"/>
  <c r="L24" i="34"/>
  <c r="H24" i="34"/>
  <c r="H23" i="34"/>
  <c r="H22" i="34"/>
  <c r="H21" i="34"/>
  <c r="H20" i="34"/>
  <c r="H13" i="34"/>
  <c r="I16" i="34" s="1"/>
  <c r="I17" i="34" s="1"/>
  <c r="I18" i="34" s="1"/>
  <c r="I19" i="34" s="1"/>
  <c r="I20" i="34" s="1"/>
  <c r="I21" i="34" s="1"/>
  <c r="I22" i="34" s="1"/>
  <c r="L22" i="34" l="1"/>
  <c r="L21" i="34"/>
  <c r="L20" i="34"/>
  <c r="I23" i="34"/>
  <c r="I24" i="34" s="1"/>
  <c r="I25" i="34" s="1"/>
  <c r="I26" i="34" s="1"/>
  <c r="I27" i="34" s="1"/>
  <c r="I28" i="34" s="1"/>
  <c r="I29" i="34" s="1"/>
  <c r="I30" i="34" s="1"/>
  <c r="I31" i="34" s="1"/>
  <c r="I32" i="34" s="1"/>
  <c r="I33" i="34" s="1"/>
  <c r="I34" i="34" s="1"/>
  <c r="I35" i="34" s="1"/>
  <c r="I36" i="34" s="1"/>
  <c r="I37" i="34" s="1"/>
  <c r="I39" i="34" s="1"/>
  <c r="I40" i="34" s="1"/>
  <c r="I41" i="34" s="1"/>
  <c r="I42" i="34" s="1"/>
  <c r="I43" i="34" s="1"/>
  <c r="I44" i="34" s="1"/>
  <c r="I45" i="34" s="1"/>
  <c r="I46" i="34" s="1"/>
  <c r="I47" i="34" s="1"/>
  <c r="I48" i="34" s="1"/>
  <c r="I49" i="34" s="1"/>
  <c r="I50" i="34" s="1"/>
  <c r="I51" i="34" s="1"/>
  <c r="I52" i="34" s="1"/>
  <c r="I53" i="34" s="1"/>
  <c r="I54" i="34" s="1"/>
  <c r="I55" i="34" s="1"/>
  <c r="I56" i="34" s="1"/>
  <c r="I57" i="34" s="1"/>
  <c r="I58" i="34" s="1"/>
  <c r="I59" i="34" s="1"/>
  <c r="H60" i="34"/>
  <c r="I60" i="34" s="1"/>
  <c r="F61" i="34"/>
  <c r="H24" i="33"/>
  <c r="H25" i="33"/>
  <c r="H26" i="33"/>
  <c r="L19" i="33"/>
  <c r="G60" i="33"/>
  <c r="F60" i="33"/>
  <c r="F61" i="33" s="1"/>
  <c r="H59" i="33"/>
  <c r="H58" i="33"/>
  <c r="H57" i="33"/>
  <c r="H56" i="33"/>
  <c r="H55" i="33"/>
  <c r="H54" i="33"/>
  <c r="H53" i="33"/>
  <c r="H52" i="33"/>
  <c r="H51" i="33"/>
  <c r="H50" i="33"/>
  <c r="H49" i="33"/>
  <c r="H48" i="33"/>
  <c r="H47" i="33"/>
  <c r="H46" i="33"/>
  <c r="H45" i="33"/>
  <c r="H44" i="33"/>
  <c r="H43" i="33"/>
  <c r="H42" i="33"/>
  <c r="H41" i="33"/>
  <c r="H40" i="33"/>
  <c r="H39" i="33"/>
  <c r="H38" i="33"/>
  <c r="H37" i="33"/>
  <c r="H36" i="33"/>
  <c r="H35" i="33"/>
  <c r="H34" i="33"/>
  <c r="H33" i="33"/>
  <c r="H32" i="33"/>
  <c r="H30" i="33"/>
  <c r="H29" i="33"/>
  <c r="H28" i="33"/>
  <c r="H27" i="33"/>
  <c r="L24" i="33"/>
  <c r="H23" i="33"/>
  <c r="H22" i="33"/>
  <c r="H21" i="33"/>
  <c r="H20" i="33"/>
  <c r="H19" i="33"/>
  <c r="H18" i="33"/>
  <c r="H17" i="33"/>
  <c r="H16" i="33"/>
  <c r="H15" i="33"/>
  <c r="H14" i="33"/>
  <c r="H13" i="33"/>
  <c r="I5" i="33"/>
  <c r="I6" i="33" s="1"/>
  <c r="I7" i="33" s="1"/>
  <c r="I8" i="33" s="1"/>
  <c r="I9" i="33" s="1"/>
  <c r="I10" i="33" s="1"/>
  <c r="I11" i="33" s="1"/>
  <c r="I12" i="33" s="1"/>
  <c r="L19" i="32"/>
  <c r="H13" i="32"/>
  <c r="H14" i="32"/>
  <c r="L25" i="34" l="1"/>
  <c r="L22" i="33"/>
  <c r="L21" i="33"/>
  <c r="L25" i="33" s="1"/>
  <c r="L20" i="33"/>
  <c r="I13" i="33"/>
  <c r="I14" i="33" s="1"/>
  <c r="I15" i="33" s="1"/>
  <c r="I16" i="33" s="1"/>
  <c r="I17" i="33" s="1"/>
  <c r="I18" i="33" s="1"/>
  <c r="I19" i="33" s="1"/>
  <c r="I20" i="33" s="1"/>
  <c r="I21" i="33" s="1"/>
  <c r="I22" i="33" s="1"/>
  <c r="I23" i="33" s="1"/>
  <c r="I24" i="33" s="1"/>
  <c r="I25" i="33" s="1"/>
  <c r="I26" i="33" s="1"/>
  <c r="I27" i="33" s="1"/>
  <c r="I28" i="33" s="1"/>
  <c r="I29" i="33" s="1"/>
  <c r="I30" i="33" s="1"/>
  <c r="I31" i="33" s="1"/>
  <c r="I32" i="33" s="1"/>
  <c r="I33" i="33" s="1"/>
  <c r="H60" i="33"/>
  <c r="I60" i="33" s="1"/>
  <c r="I34" i="33" l="1"/>
  <c r="I35" i="33" s="1"/>
  <c r="I36" i="33" s="1"/>
  <c r="I37" i="33" s="1"/>
  <c r="I39" i="33" s="1"/>
  <c r="I40" i="33" s="1"/>
  <c r="I41" i="33" s="1"/>
  <c r="I42" i="33" s="1"/>
  <c r="I43" i="33" s="1"/>
  <c r="I44" i="33" s="1"/>
  <c r="I45" i="33" s="1"/>
  <c r="I46" i="33" s="1"/>
  <c r="I47" i="33" s="1"/>
  <c r="I48" i="33" s="1"/>
  <c r="I49" i="33" s="1"/>
  <c r="I50" i="33" s="1"/>
  <c r="I51" i="33" s="1"/>
  <c r="I52" i="33" s="1"/>
  <c r="I53" i="33" s="1"/>
  <c r="I54" i="33" s="1"/>
  <c r="I55" i="33" s="1"/>
  <c r="I56" i="33" s="1"/>
  <c r="I57" i="33" s="1"/>
  <c r="I58" i="33" s="1"/>
  <c r="I59" i="33" s="1"/>
  <c r="G60" i="32"/>
  <c r="F60" i="32"/>
  <c r="F61" i="32" s="1"/>
  <c r="H59" i="32"/>
  <c r="H58" i="32"/>
  <c r="H57" i="32"/>
  <c r="H56" i="32"/>
  <c r="H55" i="32"/>
  <c r="H54" i="32"/>
  <c r="H53" i="32"/>
  <c r="H52" i="32"/>
  <c r="H51" i="32"/>
  <c r="H50" i="32"/>
  <c r="H49" i="32"/>
  <c r="H48" i="32"/>
  <c r="H47" i="32"/>
  <c r="H46" i="32"/>
  <c r="H45" i="32"/>
  <c r="H44" i="32"/>
  <c r="H43" i="32"/>
  <c r="H42" i="32"/>
  <c r="H41" i="32"/>
  <c r="H40" i="32"/>
  <c r="H39" i="32"/>
  <c r="H38" i="32"/>
  <c r="H37" i="32"/>
  <c r="H36" i="32"/>
  <c r="H35" i="32"/>
  <c r="H34" i="32"/>
  <c r="L21" i="32" s="1"/>
  <c r="H33" i="32"/>
  <c r="H32" i="32"/>
  <c r="H30" i="32"/>
  <c r="H29" i="32"/>
  <c r="H28" i="32"/>
  <c r="H27" i="32"/>
  <c r="H26" i="32"/>
  <c r="H25" i="32"/>
  <c r="L24" i="32"/>
  <c r="H24" i="32"/>
  <c r="H23" i="32"/>
  <c r="L22" i="32"/>
  <c r="H22" i="32"/>
  <c r="H21" i="32"/>
  <c r="H20" i="32"/>
  <c r="H19" i="32"/>
  <c r="H18" i="32"/>
  <c r="H17" i="32"/>
  <c r="H16" i="32"/>
  <c r="H15" i="32"/>
  <c r="I5" i="32"/>
  <c r="I6" i="32" s="1"/>
  <c r="I7" i="32" s="1"/>
  <c r="I8" i="32" s="1"/>
  <c r="I9" i="32" s="1"/>
  <c r="I10" i="32" s="1"/>
  <c r="I11" i="32" s="1"/>
  <c r="I12" i="32" s="1"/>
  <c r="I13" i="32" s="1"/>
  <c r="I14" i="32" s="1"/>
  <c r="I15" i="32" s="1"/>
  <c r="L21" i="31"/>
  <c r="I32" i="31"/>
  <c r="I31" i="31"/>
  <c r="I30" i="31"/>
  <c r="H23" i="31"/>
  <c r="H24" i="31"/>
  <c r="L20" i="32" l="1"/>
  <c r="I16" i="32"/>
  <c r="I17" i="32" s="1"/>
  <c r="I18" i="32" s="1"/>
  <c r="I19" i="32" s="1"/>
  <c r="I20" i="32" s="1"/>
  <c r="I21" i="32" s="1"/>
  <c r="I22" i="32" s="1"/>
  <c r="I23" i="32" s="1"/>
  <c r="I24" i="32" s="1"/>
  <c r="I25" i="32" s="1"/>
  <c r="I26" i="32" s="1"/>
  <c r="I27" i="32" s="1"/>
  <c r="I28" i="32" s="1"/>
  <c r="I29" i="32" s="1"/>
  <c r="I30" i="32" s="1"/>
  <c r="I31" i="32" s="1"/>
  <c r="I32" i="32" s="1"/>
  <c r="I33" i="32" s="1"/>
  <c r="I34" i="32" s="1"/>
  <c r="I35" i="32" s="1"/>
  <c r="I36" i="32" s="1"/>
  <c r="I37" i="32" s="1"/>
  <c r="I39" i="32" s="1"/>
  <c r="I40" i="32" s="1"/>
  <c r="I41" i="32" s="1"/>
  <c r="I42" i="32" s="1"/>
  <c r="I43" i="32" s="1"/>
  <c r="I44" i="32" s="1"/>
  <c r="I45" i="32" s="1"/>
  <c r="I46" i="32" s="1"/>
  <c r="I47" i="32" s="1"/>
  <c r="I48" i="32" s="1"/>
  <c r="I49" i="32" s="1"/>
  <c r="I50" i="32" s="1"/>
  <c r="I51" i="32" s="1"/>
  <c r="I52" i="32" s="1"/>
  <c r="I53" i="32" s="1"/>
  <c r="I54" i="32" s="1"/>
  <c r="I55" i="32" s="1"/>
  <c r="I56" i="32" s="1"/>
  <c r="I57" i="32" s="1"/>
  <c r="I58" i="32" s="1"/>
  <c r="I59" i="32" s="1"/>
  <c r="L25" i="32"/>
  <c r="H60" i="32"/>
  <c r="I60" i="32" s="1"/>
  <c r="H30" i="31" l="1"/>
  <c r="H20" i="31"/>
  <c r="H21" i="31"/>
  <c r="H22" i="31"/>
  <c r="G60" i="31"/>
  <c r="F60" i="31"/>
  <c r="H59" i="31"/>
  <c r="H58" i="31"/>
  <c r="H57" i="31"/>
  <c r="H56" i="31"/>
  <c r="H55" i="31"/>
  <c r="H54" i="31"/>
  <c r="H53" i="31"/>
  <c r="H52" i="31"/>
  <c r="H51" i="31"/>
  <c r="H50" i="31"/>
  <c r="H49" i="31"/>
  <c r="H48" i="31"/>
  <c r="H47" i="31"/>
  <c r="H46" i="31"/>
  <c r="H45" i="31"/>
  <c r="H44" i="31"/>
  <c r="H43" i="31"/>
  <c r="H42" i="31"/>
  <c r="H41" i="31"/>
  <c r="H40" i="31"/>
  <c r="L22" i="31" s="1"/>
  <c r="H39" i="31"/>
  <c r="H38" i="31"/>
  <c r="H37" i="31"/>
  <c r="H36" i="31"/>
  <c r="H35" i="31"/>
  <c r="H34" i="31"/>
  <c r="H33" i="31"/>
  <c r="H32" i="31"/>
  <c r="H29" i="31"/>
  <c r="H28" i="31"/>
  <c r="H27" i="31"/>
  <c r="H26" i="31"/>
  <c r="H25" i="31"/>
  <c r="L24" i="31"/>
  <c r="H19" i="31"/>
  <c r="H18" i="31"/>
  <c r="H17" i="31"/>
  <c r="H16" i="31"/>
  <c r="H15" i="31"/>
  <c r="H14" i="31"/>
  <c r="I5" i="31"/>
  <c r="I6" i="31" s="1"/>
  <c r="I7" i="31" s="1"/>
  <c r="I8" i="31" s="1"/>
  <c r="I9" i="31" s="1"/>
  <c r="I10" i="31" s="1"/>
  <c r="I11" i="31" s="1"/>
  <c r="I12" i="31" s="1"/>
  <c r="I13" i="31" s="1"/>
  <c r="I14" i="31" s="1"/>
  <c r="I15" i="31" s="1"/>
  <c r="L20" i="31" l="1"/>
  <c r="I16" i="31"/>
  <c r="I17" i="31" s="1"/>
  <c r="I18" i="31" s="1"/>
  <c r="I19" i="31" s="1"/>
  <c r="I20" i="31" s="1"/>
  <c r="I21" i="31" s="1"/>
  <c r="I22" i="31" s="1"/>
  <c r="I23" i="31" s="1"/>
  <c r="I24" i="31" s="1"/>
  <c r="I25" i="31" s="1"/>
  <c r="I26" i="31" s="1"/>
  <c r="I27" i="31" s="1"/>
  <c r="I28" i="31" s="1"/>
  <c r="I29" i="31" s="1"/>
  <c r="I33" i="31" s="1"/>
  <c r="I34" i="31" s="1"/>
  <c r="I35" i="31" s="1"/>
  <c r="I36" i="31" s="1"/>
  <c r="I37" i="31" s="1"/>
  <c r="I39" i="31" s="1"/>
  <c r="I40" i="31" s="1"/>
  <c r="I41" i="31" s="1"/>
  <c r="I42" i="31" s="1"/>
  <c r="I43" i="31" s="1"/>
  <c r="I44" i="31" s="1"/>
  <c r="I45" i="31" s="1"/>
  <c r="I46" i="31" s="1"/>
  <c r="I47" i="31" s="1"/>
  <c r="I48" i="31" s="1"/>
  <c r="I49" i="31" s="1"/>
  <c r="I50" i="31" s="1"/>
  <c r="I51" i="31" s="1"/>
  <c r="I52" i="31" s="1"/>
  <c r="I53" i="31" s="1"/>
  <c r="I54" i="31" s="1"/>
  <c r="I55" i="31" s="1"/>
  <c r="I56" i="31" s="1"/>
  <c r="I57" i="31" s="1"/>
  <c r="I58" i="31" s="1"/>
  <c r="I59" i="31" s="1"/>
  <c r="L19" i="31"/>
  <c r="F61" i="31"/>
  <c r="H60" i="31"/>
  <c r="L25" i="31" l="1"/>
  <c r="I60" i="31"/>
</calcChain>
</file>

<file path=xl/sharedStrings.xml><?xml version="1.0" encoding="utf-8"?>
<sst xmlns="http://schemas.openxmlformats.org/spreadsheetml/2006/main" count="468" uniqueCount="138">
  <si>
    <t>Ngày</t>
  </si>
  <si>
    <t>Chi tiết</t>
  </si>
  <si>
    <t>Số lượng</t>
  </si>
  <si>
    <t>Đơn giá</t>
  </si>
  <si>
    <t>Thu</t>
  </si>
  <si>
    <t>Chi</t>
  </si>
  <si>
    <t>Tồn</t>
  </si>
  <si>
    <t>CMTX</t>
  </si>
  <si>
    <t>CMKTX</t>
  </si>
  <si>
    <t>Bao tay</t>
  </si>
  <si>
    <t>T1</t>
  </si>
  <si>
    <t>T2</t>
  </si>
  <si>
    <t>T3</t>
  </si>
  <si>
    <t>T4</t>
  </si>
  <si>
    <t>T5</t>
  </si>
  <si>
    <t>Dầu ăn</t>
  </si>
  <si>
    <t>Bột ngọt</t>
  </si>
  <si>
    <t>Gạo nếp</t>
  </si>
  <si>
    <t>Khẩu trang</t>
  </si>
  <si>
    <t>Bột canh</t>
  </si>
  <si>
    <t>Hộp đựng xôi</t>
  </si>
  <si>
    <t>quả</t>
  </si>
  <si>
    <t>kg</t>
  </si>
  <si>
    <t>gói</t>
  </si>
  <si>
    <t>Quả</t>
  </si>
  <si>
    <t>Bình</t>
  </si>
  <si>
    <t>Tổng</t>
  </si>
  <si>
    <t>Bình ga</t>
  </si>
  <si>
    <t>Đồng nghiệp USG</t>
  </si>
  <si>
    <t>lit</t>
  </si>
  <si>
    <t xml:space="preserve">Gạo </t>
  </si>
  <si>
    <t>dây</t>
  </si>
  <si>
    <t>cái</t>
  </si>
  <si>
    <t>Hộp</t>
  </si>
  <si>
    <t>Hạt nêm</t>
  </si>
  <si>
    <t>hộp</t>
  </si>
  <si>
    <t>Chả thit</t>
  </si>
  <si>
    <t>Trứng</t>
  </si>
  <si>
    <t>hành, ngò</t>
  </si>
  <si>
    <t>Chả thịt</t>
  </si>
  <si>
    <t>lít</t>
  </si>
  <si>
    <t>Tuần 4 ()</t>
  </si>
  <si>
    <t xml:space="preserve">gói </t>
  </si>
  <si>
    <t>Chị Nguyễn Diệu Huyền</t>
  </si>
  <si>
    <t>Chị Nguyễn Thị Ngọc Anh</t>
  </si>
  <si>
    <t>Tuần 5 ()</t>
  </si>
  <si>
    <t>BÁO CÁO THU, CHI CHƯƠNG TRÌNH  THỨ 7 YÊU THƯƠNG - HÀ TĨNH THÁNG 1/2026</t>
  </si>
  <si>
    <t>Tồn đầu tháng 1/2026</t>
  </si>
  <si>
    <t>05/1/26</t>
  </si>
  <si>
    <t>06-1-2026</t>
  </si>
  <si>
    <t>19/1/26</t>
  </si>
  <si>
    <t>Chà nôig</t>
  </si>
  <si>
    <t>Tuần 2 (10/1)</t>
  </si>
  <si>
    <t>Tuần 1 (03/1)</t>
  </si>
  <si>
    <r>
      <t xml:space="preserve">Trứng - </t>
    </r>
    <r>
      <rPr>
        <b/>
        <sz val="11"/>
        <color theme="1"/>
        <rFont val="Times New Roman"/>
        <family val="1"/>
      </rPr>
      <t>MTQ ủng hộ</t>
    </r>
  </si>
  <si>
    <t>dầu rửa chén</t>
  </si>
  <si>
    <t>chai</t>
  </si>
  <si>
    <t>goi</t>
  </si>
  <si>
    <t>Tuần 3 (17/1)</t>
  </si>
  <si>
    <t>Tuần 4 (31/1)</t>
  </si>
  <si>
    <t>Tổng tháng 1/2026</t>
  </si>
  <si>
    <t>BÁO CÁO THU, CHI CHƯƠNG TRÌNH  THỨ 7 YÊU THƯƠNG - HÀ TĨNH THÁNG 2/2026</t>
  </si>
  <si>
    <t>Tồn đầu tháng 2/2026</t>
  </si>
  <si>
    <t>03/2/26</t>
  </si>
  <si>
    <t>Chà nồi</t>
  </si>
  <si>
    <t>Tuần 1 (07/2)</t>
  </si>
  <si>
    <t>Tuần 2 ()</t>
  </si>
  <si>
    <t>Tuần 3 ()</t>
  </si>
  <si>
    <t>Tổng tháng 2/2026</t>
  </si>
  <si>
    <t>Tồn cuối tháng 2/2026</t>
  </si>
  <si>
    <t>Tồn cuối tháng 1/2026</t>
  </si>
  <si>
    <t>06/3/26</t>
  </si>
  <si>
    <t>Tuần 1 (07/3)</t>
  </si>
  <si>
    <t>Tuần 2 (14/3)</t>
  </si>
  <si>
    <t>Tuần 3 (21/3)</t>
  </si>
  <si>
    <t>Tuần 4 (28/3)</t>
  </si>
  <si>
    <t>Tổng tháng 3/2026</t>
  </si>
  <si>
    <t>Tồn cuối tháng 3/2026</t>
  </si>
  <si>
    <t>Tồn đầu tháng 3/2026</t>
  </si>
  <si>
    <t>BÁO CÁO THU, CHI CHƯƠNG TRÌNH  THỨ 7 YÊU THƯƠNG - HÀ TĨNH THÁNG 3/2026</t>
  </si>
  <si>
    <t>BÁO CÁO THU, CHI CHƯƠNG TRÌNH  THỨ 7 YÊU THƯƠNG - HÀ TĨNH THÁNG 4/2026</t>
  </si>
  <si>
    <t>Tồn đầu tháng 4/2026</t>
  </si>
  <si>
    <t>Tổng tháng 4/2026</t>
  </si>
  <si>
    <t>Tồn cuối tháng 4/2026</t>
  </si>
  <si>
    <t>06/4/26</t>
  </si>
  <si>
    <t>08/4/26</t>
  </si>
  <si>
    <t>10/4/26</t>
  </si>
  <si>
    <t>Chị Hoàng Thị Minh Hương</t>
  </si>
  <si>
    <t>14/4/26</t>
  </si>
  <si>
    <t>Anh Bùi Giang Nam</t>
  </si>
  <si>
    <t>21/04/2026</t>
  </si>
  <si>
    <t>Quỹ NTCM hổ trợ</t>
  </si>
  <si>
    <t>26/04/2026</t>
  </si>
  <si>
    <t xml:space="preserve">Dây thun </t>
  </si>
  <si>
    <t>Goi</t>
  </si>
  <si>
    <t>Tuần 1 (06/4)</t>
  </si>
  <si>
    <t>Tuần 2 (13/4)</t>
  </si>
  <si>
    <t>BÁO CÁO THU, CHI CHƯƠNG TRÌNH  THỨ 7 YÊU THƯƠNG - HÀ TĨNH THÁNG 5/2026</t>
  </si>
  <si>
    <t>Tồn đầu tháng 5/2026</t>
  </si>
  <si>
    <t>Tổng tháng 5/2026</t>
  </si>
  <si>
    <t>Tồn cuối tháng 5/2026</t>
  </si>
  <si>
    <t>05/5/26</t>
  </si>
  <si>
    <t>24/5/26</t>
  </si>
  <si>
    <t>Chị Nguyễn Ngọc Anh</t>
  </si>
  <si>
    <t>31/5/26</t>
  </si>
  <si>
    <t>Thịt xay</t>
  </si>
  <si>
    <t>Bí đỏ</t>
  </si>
  <si>
    <t>Cà rốt</t>
  </si>
  <si>
    <t>Đậu xanh</t>
  </si>
  <si>
    <t>khăn lau</t>
  </si>
  <si>
    <t>cai</t>
  </si>
  <si>
    <t>nước mắm</t>
  </si>
  <si>
    <t>hạt nêm</t>
  </si>
  <si>
    <t>Tuần 1 (09/5)</t>
  </si>
  <si>
    <t>Tuần 2 (16/5)</t>
  </si>
  <si>
    <t>Tuần 3 (23/5)</t>
  </si>
  <si>
    <t>Tuần 3 (20/4)</t>
  </si>
  <si>
    <t>Tuần 4 (27/4)</t>
  </si>
  <si>
    <t>Tuần 4 (30/5)</t>
  </si>
  <si>
    <t>BÁO CÁO THU, CHI CHƯƠNG TRÌNH  THỨ 7 YÊU THƯƠNG - HÀ TĨNH THÁNG 6/2026</t>
  </si>
  <si>
    <t>Tồn đầu tháng 6/2026</t>
  </si>
  <si>
    <t>04/6/26</t>
  </si>
  <si>
    <t>07/6/26</t>
  </si>
  <si>
    <t>15/6/26</t>
  </si>
  <si>
    <t>27/06/2026</t>
  </si>
  <si>
    <t>Gói</t>
  </si>
  <si>
    <t>khẩu trang</t>
  </si>
  <si>
    <t>bao tay</t>
  </si>
  <si>
    <t>hành tím</t>
  </si>
  <si>
    <t>Hành ngò</t>
  </si>
  <si>
    <t>Tuần 1 (06/6)</t>
  </si>
  <si>
    <t>Nước rửa chén</t>
  </si>
  <si>
    <t>Tuần 2 (13/6)</t>
  </si>
  <si>
    <t>Tuần 3 (20/6)</t>
  </si>
  <si>
    <t>bình ga</t>
  </si>
  <si>
    <t>Tuần 4 (27/6)</t>
  </si>
  <si>
    <t>Tổng tháng 6/2026</t>
  </si>
  <si>
    <t>Tồn cuối tháng 6/2026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</si>
</sst>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[$-1010000]d/m/yyyy;@"/>
    <numFmt numFmtId="165" formatCode="_-* #,##0.00\ _₫_-;\-* #,##0.00\ _₫_-;_-* &quot;-&quot;??\ _₫_-;_-@_-"/>
    <numFmt numFmtId="166" formatCode="_-* #,##0\ _₫_-;\-* #,##0\ _₫_-;_-* &quot;-&quot;??\ _₫_-;_-@_-"/>
    <numFmt numFmtId="167" formatCode="[$-101042A]d\ mmmm\ yyyy;@"/>
    <numFmt numFmtId="168" formatCode="_(* #,##0_);_(* \(#,##0\);_(* &quot;-&quot;??_);_(@_)"/>
    <numFmt numFmtId="169" formatCode="0.000"/>
    <numFmt numFmtId="171" formatCode="_(* #,##0.000_);_(* \(#,##0.0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2"/>
      <name val="Times New Roman"/>
      <family val="1"/>
      <charset val="163"/>
    </font>
    <font>
      <b/>
      <sz val="11"/>
      <color rgb="FFFF00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165" fontId="7" fillId="0" borderId="0" applyFont="0" applyFill="0" applyBorder="0" applyAlignment="0" applyProtection="0"/>
  </cellStyleXfs>
  <cellXfs count="63">
    <xf numFmtId="0" fontId="0" fillId="0" borderId="0" xfId="0"/>
    <xf numFmtId="164" fontId="6" fillId="0" borderId="4" xfId="2" applyNumberFormat="1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  <xf numFmtId="167" fontId="6" fillId="3" borderId="4" xfId="2" applyNumberFormat="1" applyFont="1" applyFill="1" applyBorder="1" applyAlignment="1">
      <alignment horizontal="center" vertical="center"/>
    </xf>
    <xf numFmtId="166" fontId="6" fillId="3" borderId="4" xfId="3" applyNumberFormat="1" applyFont="1" applyFill="1" applyBorder="1" applyAlignment="1">
      <alignment horizontal="center" vertical="center"/>
    </xf>
    <xf numFmtId="167" fontId="8" fillId="4" borderId="4" xfId="2" quotePrefix="1" applyNumberFormat="1" applyFont="1" applyFill="1" applyBorder="1" applyAlignment="1">
      <alignment horizontal="center" vertical="center"/>
    </xf>
    <xf numFmtId="0" fontId="9" fillId="0" borderId="4" xfId="0" applyFont="1" applyBorder="1"/>
    <xf numFmtId="167" fontId="8" fillId="4" borderId="4" xfId="2" applyNumberFormat="1" applyFont="1" applyFill="1" applyBorder="1" applyAlignment="1">
      <alignment horizontal="center" vertical="center"/>
    </xf>
    <xf numFmtId="166" fontId="8" fillId="4" borderId="4" xfId="3" applyNumberFormat="1" applyFont="1" applyFill="1" applyBorder="1" applyAlignment="1">
      <alignment horizontal="center" vertical="center"/>
    </xf>
    <xf numFmtId="166" fontId="6" fillId="4" borderId="4" xfId="3" applyNumberFormat="1" applyFont="1" applyFill="1" applyBorder="1" applyAlignment="1">
      <alignment vertical="center"/>
    </xf>
    <xf numFmtId="164" fontId="6" fillId="5" borderId="4" xfId="2" quotePrefix="1" applyNumberFormat="1" applyFont="1" applyFill="1" applyBorder="1" applyAlignment="1">
      <alignment horizontal="center" vertical="center"/>
    </xf>
    <xf numFmtId="166" fontId="0" fillId="0" borderId="0" xfId="0" applyNumberFormat="1"/>
    <xf numFmtId="0" fontId="3" fillId="6" borderId="4" xfId="0" applyFont="1" applyFill="1" applyBorder="1"/>
    <xf numFmtId="166" fontId="3" fillId="6" borderId="4" xfId="0" applyNumberFormat="1" applyFont="1" applyFill="1" applyBorder="1"/>
    <xf numFmtId="0" fontId="2" fillId="4" borderId="0" xfId="0" applyFont="1" applyFill="1" applyBorder="1"/>
    <xf numFmtId="166" fontId="2" fillId="4" borderId="0" xfId="0" applyNumberFormat="1" applyFont="1" applyFill="1" applyBorder="1"/>
    <xf numFmtId="164" fontId="10" fillId="0" borderId="4" xfId="2" applyNumberFormat="1" applyFont="1" applyBorder="1" applyAlignment="1">
      <alignment horizontal="center" vertical="center"/>
    </xf>
    <xf numFmtId="168" fontId="10" fillId="0" borderId="4" xfId="1" applyNumberFormat="1" applyFont="1" applyBorder="1" applyAlignment="1">
      <alignment horizontal="center" vertical="center"/>
    </xf>
    <xf numFmtId="166" fontId="10" fillId="0" borderId="4" xfId="3" applyNumberFormat="1" applyFont="1" applyBorder="1" applyAlignment="1">
      <alignment vertical="center"/>
    </xf>
    <xf numFmtId="164" fontId="10" fillId="0" borderId="2" xfId="2" applyNumberFormat="1" applyFont="1" applyBorder="1" applyAlignment="1">
      <alignment horizontal="center" vertical="center"/>
    </xf>
    <xf numFmtId="168" fontId="10" fillId="0" borderId="2" xfId="1" applyNumberFormat="1" applyFont="1" applyBorder="1" applyAlignment="1">
      <alignment horizontal="center" vertical="center"/>
    </xf>
    <xf numFmtId="0" fontId="11" fillId="0" borderId="4" xfId="0" applyFont="1" applyBorder="1"/>
    <xf numFmtId="168" fontId="11" fillId="0" borderId="4" xfId="1" applyNumberFormat="1" applyFont="1" applyBorder="1"/>
    <xf numFmtId="166" fontId="12" fillId="5" borderId="4" xfId="3" applyNumberFormat="1" applyFont="1" applyFill="1" applyBorder="1" applyAlignment="1">
      <alignment horizontal="center" vertical="center"/>
    </xf>
    <xf numFmtId="166" fontId="12" fillId="5" borderId="4" xfId="3" applyNumberFormat="1" applyFont="1" applyFill="1" applyBorder="1" applyAlignment="1">
      <alignment horizontal="center"/>
    </xf>
    <xf numFmtId="164" fontId="6" fillId="4" borderId="4" xfId="2" quotePrefix="1" applyNumberFormat="1" applyFont="1" applyFill="1" applyBorder="1" applyAlignment="1">
      <alignment horizontal="center" vertical="center"/>
    </xf>
    <xf numFmtId="0" fontId="0" fillId="0" borderId="4" xfId="0" applyBorder="1"/>
    <xf numFmtId="168" fontId="0" fillId="0" borderId="4" xfId="1" applyNumberFormat="1" applyFont="1" applyBorder="1"/>
    <xf numFmtId="168" fontId="0" fillId="0" borderId="0" xfId="1" applyNumberFormat="1" applyFont="1"/>
    <xf numFmtId="166" fontId="13" fillId="4" borderId="0" xfId="0" applyNumberFormat="1" applyFont="1" applyFill="1" applyBorder="1"/>
    <xf numFmtId="0" fontId="13" fillId="4" borderId="0" xfId="0" applyFont="1" applyFill="1" applyBorder="1"/>
    <xf numFmtId="168" fontId="6" fillId="0" borderId="4" xfId="1" applyNumberFormat="1" applyFont="1" applyBorder="1" applyAlignment="1">
      <alignment horizontal="center" vertical="center"/>
    </xf>
    <xf numFmtId="168" fontId="6" fillId="3" borderId="4" xfId="1" applyNumberFormat="1" applyFont="1" applyFill="1" applyBorder="1" applyAlignment="1">
      <alignment horizontal="center" vertical="center"/>
    </xf>
    <xf numFmtId="168" fontId="8" fillId="4" borderId="4" xfId="1" applyNumberFormat="1" applyFont="1" applyFill="1" applyBorder="1" applyAlignment="1">
      <alignment horizontal="center" vertical="center"/>
    </xf>
    <xf numFmtId="0" fontId="14" fillId="0" borderId="4" xfId="0" applyFont="1" applyBorder="1"/>
    <xf numFmtId="168" fontId="9" fillId="0" borderId="4" xfId="1" applyNumberFormat="1" applyFont="1" applyBorder="1"/>
    <xf numFmtId="168" fontId="14" fillId="0" borderId="4" xfId="1" applyNumberFormat="1" applyFont="1" applyBorder="1"/>
    <xf numFmtId="0" fontId="9" fillId="0" borderId="4" xfId="0" applyFont="1" applyFill="1" applyBorder="1"/>
    <xf numFmtId="168" fontId="9" fillId="0" borderId="4" xfId="1" applyNumberFormat="1" applyFont="1" applyBorder="1" applyAlignment="1">
      <alignment horizontal="right"/>
    </xf>
    <xf numFmtId="166" fontId="6" fillId="0" borderId="4" xfId="3" applyNumberFormat="1" applyFont="1" applyBorder="1" applyAlignment="1">
      <alignment horizontal="center" vertical="center"/>
    </xf>
    <xf numFmtId="164" fontId="6" fillId="5" borderId="0" xfId="2" quotePrefix="1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6" fontId="6" fillId="0" borderId="4" xfId="3" applyNumberFormat="1" applyFont="1" applyBorder="1" applyAlignment="1">
      <alignment horizontal="center" vertical="center"/>
    </xf>
    <xf numFmtId="168" fontId="10" fillId="7" borderId="5" xfId="1" applyNumberFormat="1" applyFont="1" applyFill="1" applyBorder="1" applyAlignment="1">
      <alignment horizontal="center" vertical="center"/>
    </xf>
    <xf numFmtId="168" fontId="10" fillId="7" borderId="6" xfId="1" applyNumberFormat="1" applyFont="1" applyFill="1" applyBorder="1" applyAlignment="1">
      <alignment horizontal="center" vertical="center"/>
    </xf>
    <xf numFmtId="166" fontId="10" fillId="8" borderId="5" xfId="3" applyNumberFormat="1" applyFont="1" applyFill="1" applyBorder="1" applyAlignment="1">
      <alignment horizontal="center" vertical="center"/>
    </xf>
    <xf numFmtId="166" fontId="10" fillId="8" borderId="6" xfId="3" applyNumberFormat="1" applyFont="1" applyFill="1" applyBorder="1" applyAlignment="1">
      <alignment horizontal="center" vertical="center"/>
    </xf>
    <xf numFmtId="164" fontId="10" fillId="0" borderId="1" xfId="2" applyNumberFormat="1" applyFont="1" applyBorder="1" applyAlignment="1">
      <alignment horizontal="center" vertical="center"/>
    </xf>
    <xf numFmtId="164" fontId="10" fillId="0" borderId="3" xfId="2" applyNumberFormat="1" applyFont="1" applyBorder="1" applyAlignment="1">
      <alignment horizontal="center" vertical="center"/>
    </xf>
    <xf numFmtId="166" fontId="10" fillId="9" borderId="1" xfId="3" applyNumberFormat="1" applyFont="1" applyFill="1" applyBorder="1" applyAlignment="1">
      <alignment horizontal="center" vertical="center"/>
    </xf>
    <xf numFmtId="166" fontId="10" fillId="9" borderId="3" xfId="3" applyNumberFormat="1" applyFont="1" applyFill="1" applyBorder="1" applyAlignment="1">
      <alignment horizontal="center" vertical="center"/>
    </xf>
    <xf numFmtId="169" fontId="14" fillId="0" borderId="4" xfId="0" applyNumberFormat="1" applyFont="1" applyBorder="1"/>
    <xf numFmtId="171" fontId="6" fillId="0" borderId="4" xfId="1" applyNumberFormat="1" applyFont="1" applyBorder="1" applyAlignment="1">
      <alignment horizontal="center" vertical="center"/>
    </xf>
    <xf numFmtId="171" fontId="6" fillId="3" borderId="4" xfId="1" applyNumberFormat="1" applyFont="1" applyFill="1" applyBorder="1" applyAlignment="1">
      <alignment horizontal="center" vertical="center"/>
    </xf>
    <xf numFmtId="171" fontId="8" fillId="4" borderId="4" xfId="1" applyNumberFormat="1" applyFont="1" applyFill="1" applyBorder="1" applyAlignment="1">
      <alignment horizontal="center" vertical="center"/>
    </xf>
    <xf numFmtId="171" fontId="9" fillId="0" borderId="4" xfId="1" applyNumberFormat="1" applyFont="1" applyBorder="1"/>
    <xf numFmtId="171" fontId="9" fillId="0" borderId="4" xfId="1" applyNumberFormat="1" applyFont="1" applyBorder="1" applyAlignment="1">
      <alignment horizontal="right"/>
    </xf>
    <xf numFmtId="171" fontId="0" fillId="0" borderId="0" xfId="1" applyNumberFormat="1" applyFont="1"/>
    <xf numFmtId="0" fontId="16" fillId="0" borderId="4" xfId="0" applyFont="1" applyBorder="1"/>
  </cellXfs>
  <cellStyles count="4">
    <cellStyle name="Comma" xfId="1" builtinId="3"/>
    <cellStyle name="Comma 3" xf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0" workbookViewId="0">
      <selection activeCell="B62" sqref="B62"/>
    </sheetView>
  </sheetViews>
  <sheetFormatPr defaultRowHeight="15" x14ac:dyDescent="0.25"/>
  <cols>
    <col min="1" max="1" width="15.5703125" customWidth="1"/>
    <col min="2" max="2" width="25.140625" customWidth="1"/>
    <col min="3" max="3" width="11" customWidth="1"/>
    <col min="5" max="5" width="11.5703125" customWidth="1"/>
    <col min="6" max="6" width="13.7109375" bestFit="1" customWidth="1"/>
    <col min="7" max="7" width="14.28515625" customWidth="1"/>
    <col min="8" max="8" width="11.570312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43" t="s">
        <v>46</v>
      </c>
      <c r="B1" s="44"/>
      <c r="C1" s="44"/>
      <c r="D1" s="44"/>
      <c r="E1" s="44"/>
      <c r="F1" s="44"/>
      <c r="G1" s="44"/>
      <c r="H1" s="44"/>
      <c r="I1" s="45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6" t="s">
        <v>4</v>
      </c>
      <c r="G2" s="46"/>
      <c r="H2" s="31" t="s">
        <v>5</v>
      </c>
      <c r="I2" s="39" t="s">
        <v>6</v>
      </c>
    </row>
    <row r="3" spans="1:10" ht="15.75" x14ac:dyDescent="0.25">
      <c r="A3" s="1"/>
      <c r="B3" s="2"/>
      <c r="C3" s="2"/>
      <c r="D3" s="2"/>
      <c r="E3" s="31"/>
      <c r="F3" s="39" t="s">
        <v>7</v>
      </c>
      <c r="G3" s="39" t="s">
        <v>8</v>
      </c>
      <c r="H3" s="31"/>
      <c r="I3" s="39"/>
    </row>
    <row r="4" spans="1:10" ht="15.75" x14ac:dyDescent="0.25">
      <c r="A4" s="3" t="s">
        <v>47</v>
      </c>
      <c r="B4" s="3"/>
      <c r="C4" s="3"/>
      <c r="D4" s="3"/>
      <c r="E4" s="32"/>
      <c r="F4" s="4"/>
      <c r="G4" s="4"/>
      <c r="H4" s="32"/>
      <c r="I4" s="9">
        <v>3763996</v>
      </c>
    </row>
    <row r="5" spans="1:10" ht="15.75" x14ac:dyDescent="0.25">
      <c r="A5" s="5" t="s">
        <v>48</v>
      </c>
      <c r="B5" s="6" t="s">
        <v>28</v>
      </c>
      <c r="C5" s="6"/>
      <c r="D5" s="7"/>
      <c r="E5" s="33"/>
      <c r="F5" s="8">
        <v>3000000</v>
      </c>
      <c r="G5" s="8"/>
      <c r="H5" s="33"/>
      <c r="I5" s="9">
        <f>I4+F5+G5-H5</f>
        <v>6763996</v>
      </c>
    </row>
    <row r="6" spans="1:10" ht="15.75" x14ac:dyDescent="0.25">
      <c r="A6" s="5" t="s">
        <v>49</v>
      </c>
      <c r="B6" s="6" t="s">
        <v>43</v>
      </c>
      <c r="C6" s="6"/>
      <c r="D6" s="7"/>
      <c r="E6" s="33"/>
      <c r="F6" s="8">
        <v>500000</v>
      </c>
      <c r="G6" s="8"/>
      <c r="H6" s="33"/>
      <c r="I6" s="9">
        <f t="shared" ref="I6:I59" si="0">I5+F6+G6-H6</f>
        <v>7263996</v>
      </c>
    </row>
    <row r="7" spans="1:10" ht="15.75" x14ac:dyDescent="0.25">
      <c r="A7" s="5" t="s">
        <v>50</v>
      </c>
      <c r="B7" s="6" t="s">
        <v>44</v>
      </c>
      <c r="C7" s="6"/>
      <c r="D7" s="7"/>
      <c r="E7" s="33"/>
      <c r="F7" s="8">
        <v>2000000</v>
      </c>
      <c r="G7" s="8"/>
      <c r="H7" s="33"/>
      <c r="I7" s="9">
        <f t="shared" si="0"/>
        <v>9263996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9263996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9263996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9263996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9263996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9263996</v>
      </c>
    </row>
    <row r="13" spans="1:10" ht="15.75" x14ac:dyDescent="0.25">
      <c r="A13" s="5"/>
      <c r="B13" s="6"/>
      <c r="C13" s="6"/>
      <c r="D13" s="7"/>
      <c r="E13" s="33"/>
      <c r="F13" s="8"/>
      <c r="G13" s="8"/>
      <c r="H13" s="33"/>
      <c r="I13" s="9">
        <f>I12+F13+G13-H13</f>
        <v>9263996</v>
      </c>
    </row>
    <row r="14" spans="1:10" ht="15.75" x14ac:dyDescent="0.25">
      <c r="A14" s="25" t="s">
        <v>53</v>
      </c>
      <c r="B14" s="34" t="s">
        <v>17</v>
      </c>
      <c r="C14" s="34" t="s">
        <v>22</v>
      </c>
      <c r="D14" s="34">
        <v>50</v>
      </c>
      <c r="E14" s="36">
        <v>17500</v>
      </c>
      <c r="F14" s="23"/>
      <c r="G14" s="23"/>
      <c r="H14" s="35">
        <f>D14*E14</f>
        <v>875000</v>
      </c>
      <c r="I14" s="9">
        <f t="shared" si="0"/>
        <v>8388996</v>
      </c>
    </row>
    <row r="15" spans="1:10" ht="15.75" x14ac:dyDescent="0.25">
      <c r="A15" s="10"/>
      <c r="B15" s="34" t="s">
        <v>36</v>
      </c>
      <c r="C15" s="34" t="s">
        <v>22</v>
      </c>
      <c r="D15" s="34">
        <v>4</v>
      </c>
      <c r="E15" s="36">
        <v>120000</v>
      </c>
      <c r="F15" s="23"/>
      <c r="G15" s="23"/>
      <c r="H15" s="35">
        <f>D15*E15</f>
        <v>480000</v>
      </c>
      <c r="I15" s="9">
        <f>I14+F15+G15-H15</f>
        <v>7908996</v>
      </c>
      <c r="J15" s="11"/>
    </row>
    <row r="16" spans="1:10" ht="15.75" x14ac:dyDescent="0.25">
      <c r="A16" s="10"/>
      <c r="B16" s="34" t="s">
        <v>37</v>
      </c>
      <c r="C16" s="34" t="s">
        <v>24</v>
      </c>
      <c r="D16" s="34">
        <v>60</v>
      </c>
      <c r="E16" s="36">
        <v>3700</v>
      </c>
      <c r="F16" s="23"/>
      <c r="G16" s="23"/>
      <c r="H16" s="35">
        <f>D16*E16</f>
        <v>222000</v>
      </c>
      <c r="I16" s="9">
        <f>I15+F16+G16-H16</f>
        <v>7686996</v>
      </c>
    </row>
    <row r="17" spans="1:12" ht="15.75" x14ac:dyDescent="0.25">
      <c r="A17" s="10"/>
      <c r="B17" s="34" t="s">
        <v>38</v>
      </c>
      <c r="C17" s="34"/>
      <c r="D17" s="34">
        <v>1</v>
      </c>
      <c r="E17" s="36">
        <v>25000</v>
      </c>
      <c r="F17" s="23"/>
      <c r="G17" s="23"/>
      <c r="H17" s="35">
        <f t="shared" ref="H17:H24" si="1">D17*E17</f>
        <v>25000</v>
      </c>
      <c r="I17" s="9">
        <f t="shared" ref="I17:I18" si="2">I16+F17+G17-H17</f>
        <v>7661996</v>
      </c>
    </row>
    <row r="18" spans="1:12" ht="15.75" x14ac:dyDescent="0.25">
      <c r="A18" s="10"/>
      <c r="B18" s="34" t="s">
        <v>20</v>
      </c>
      <c r="C18" s="34" t="s">
        <v>31</v>
      </c>
      <c r="D18" s="34">
        <v>2</v>
      </c>
      <c r="E18" s="36">
        <v>35000</v>
      </c>
      <c r="F18" s="23"/>
      <c r="G18" s="23"/>
      <c r="H18" s="35">
        <f t="shared" si="1"/>
        <v>70000</v>
      </c>
      <c r="I18" s="9">
        <f t="shared" si="2"/>
        <v>7591996</v>
      </c>
    </row>
    <row r="19" spans="1:12" ht="15.75" x14ac:dyDescent="0.25">
      <c r="A19" s="10"/>
      <c r="B19" s="34" t="s">
        <v>19</v>
      </c>
      <c r="C19" s="34" t="s">
        <v>23</v>
      </c>
      <c r="D19" s="34">
        <v>2</v>
      </c>
      <c r="E19" s="36">
        <v>5000</v>
      </c>
      <c r="F19" s="23"/>
      <c r="G19" s="23"/>
      <c r="H19" s="35">
        <f t="shared" si="1"/>
        <v>10000</v>
      </c>
      <c r="I19" s="9">
        <f t="shared" si="0"/>
        <v>7581996</v>
      </c>
      <c r="K19" s="12" t="s">
        <v>10</v>
      </c>
      <c r="L19" s="13">
        <f>SUM(H14:H21)</f>
        <v>1682000</v>
      </c>
    </row>
    <row r="20" spans="1:12" ht="15.75" x14ac:dyDescent="0.25">
      <c r="A20" s="10"/>
      <c r="B20" s="34"/>
      <c r="C20" s="34"/>
      <c r="D20" s="34"/>
      <c r="E20" s="36"/>
      <c r="F20" s="23"/>
      <c r="G20" s="23"/>
      <c r="H20" s="35">
        <f t="shared" si="1"/>
        <v>0</v>
      </c>
      <c r="I20" s="9">
        <f t="shared" si="0"/>
        <v>7581996</v>
      </c>
      <c r="K20" s="12" t="s">
        <v>11</v>
      </c>
      <c r="L20" s="13">
        <f>SUM(H21:H30)</f>
        <v>683000</v>
      </c>
    </row>
    <row r="21" spans="1:12" ht="15.75" x14ac:dyDescent="0.25">
      <c r="A21" s="10"/>
      <c r="B21" s="34" t="s">
        <v>17</v>
      </c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7581996</v>
      </c>
      <c r="K21" s="12" t="s">
        <v>12</v>
      </c>
      <c r="L21" s="13">
        <f>SUM(H33:H39)</f>
        <v>1505000</v>
      </c>
    </row>
    <row r="22" spans="1:12" ht="15.75" x14ac:dyDescent="0.25">
      <c r="A22" s="10"/>
      <c r="B22" s="34" t="s">
        <v>39</v>
      </c>
      <c r="C22" s="34" t="s">
        <v>22</v>
      </c>
      <c r="D22" s="34">
        <v>4</v>
      </c>
      <c r="E22" s="22">
        <v>120000</v>
      </c>
      <c r="F22" s="23"/>
      <c r="G22" s="23"/>
      <c r="H22" s="35">
        <f t="shared" si="1"/>
        <v>480000</v>
      </c>
      <c r="I22" s="9">
        <f t="shared" si="0"/>
        <v>7101996</v>
      </c>
      <c r="K22" s="12" t="s">
        <v>13</v>
      </c>
      <c r="L22" s="13">
        <f>SUM(H40:H47)</f>
        <v>1236000</v>
      </c>
    </row>
    <row r="23" spans="1:12" ht="15.75" x14ac:dyDescent="0.25">
      <c r="A23" s="25" t="s">
        <v>52</v>
      </c>
      <c r="B23" s="34" t="s">
        <v>54</v>
      </c>
      <c r="C23" s="34" t="s">
        <v>21</v>
      </c>
      <c r="D23" s="34"/>
      <c r="E23" s="22"/>
      <c r="F23" s="23"/>
      <c r="G23" s="23"/>
      <c r="H23" s="35">
        <f t="shared" si="1"/>
        <v>0</v>
      </c>
      <c r="I23" s="9">
        <f t="shared" si="0"/>
        <v>7101996</v>
      </c>
      <c r="K23" s="12" t="s">
        <v>14</v>
      </c>
      <c r="L23" s="13"/>
    </row>
    <row r="24" spans="1:12" ht="15.75" x14ac:dyDescent="0.25">
      <c r="A24" s="10"/>
      <c r="B24" s="34" t="s">
        <v>38</v>
      </c>
      <c r="C24" s="34"/>
      <c r="D24" s="34">
        <v>1</v>
      </c>
      <c r="E24" s="22">
        <v>25000</v>
      </c>
      <c r="F24" s="23"/>
      <c r="G24" s="23"/>
      <c r="H24" s="35">
        <f t="shared" si="1"/>
        <v>25000</v>
      </c>
      <c r="I24" s="9">
        <f>I23+F24+G24-H24</f>
        <v>7076996</v>
      </c>
      <c r="K24" s="14"/>
      <c r="L24" s="15" t="e">
        <f>SUM</f>
        <v>#NAME?</v>
      </c>
    </row>
    <row r="25" spans="1:12" ht="15.75" x14ac:dyDescent="0.25">
      <c r="A25" s="10"/>
      <c r="B25" s="34" t="s">
        <v>20</v>
      </c>
      <c r="C25" s="34" t="s">
        <v>31</v>
      </c>
      <c r="D25" s="34">
        <v>2</v>
      </c>
      <c r="E25" s="22">
        <v>30000</v>
      </c>
      <c r="F25" s="24"/>
      <c r="G25" s="24"/>
      <c r="H25" s="38">
        <f t="shared" ref="H25:H32" si="3">E25*D25</f>
        <v>60000</v>
      </c>
      <c r="I25" s="9">
        <f t="shared" si="0"/>
        <v>7016996</v>
      </c>
      <c r="K25" s="30" t="s">
        <v>26</v>
      </c>
      <c r="L25" s="29">
        <f>L19+L20+L21+L22+L23</f>
        <v>5106000</v>
      </c>
    </row>
    <row r="26" spans="1:12" ht="15.75" x14ac:dyDescent="0.25">
      <c r="A26" s="10"/>
      <c r="B26" s="34" t="s">
        <v>18</v>
      </c>
      <c r="C26" s="34" t="s">
        <v>33</v>
      </c>
      <c r="D26" s="34">
        <v>2</v>
      </c>
      <c r="E26" s="22">
        <v>10000</v>
      </c>
      <c r="F26" s="24"/>
      <c r="G26" s="24"/>
      <c r="H26" s="38">
        <f t="shared" si="3"/>
        <v>20000</v>
      </c>
      <c r="I26" s="9">
        <f t="shared" si="0"/>
        <v>6996996</v>
      </c>
      <c r="K26" s="14"/>
      <c r="L26" s="15"/>
    </row>
    <row r="27" spans="1:12" ht="15.75" x14ac:dyDescent="0.25">
      <c r="B27" s="34" t="s">
        <v>9</v>
      </c>
      <c r="C27" s="34" t="s">
        <v>35</v>
      </c>
      <c r="D27" s="34">
        <v>1</v>
      </c>
      <c r="E27" s="27">
        <v>10000</v>
      </c>
      <c r="F27" s="24"/>
      <c r="G27" s="24"/>
      <c r="H27" s="38">
        <f t="shared" si="3"/>
        <v>10000</v>
      </c>
      <c r="I27" s="9">
        <f t="shared" si="0"/>
        <v>6986996</v>
      </c>
      <c r="K27" s="14"/>
      <c r="L27" s="15"/>
    </row>
    <row r="28" spans="1:12" ht="15.75" x14ac:dyDescent="0.25">
      <c r="A28" s="10"/>
      <c r="B28" s="34" t="s">
        <v>51</v>
      </c>
      <c r="C28" s="34" t="s">
        <v>32</v>
      </c>
      <c r="D28" s="34">
        <v>1</v>
      </c>
      <c r="E28" s="27">
        <v>10000</v>
      </c>
      <c r="F28" s="24"/>
      <c r="G28" s="24"/>
      <c r="H28" s="38">
        <f t="shared" si="3"/>
        <v>10000</v>
      </c>
      <c r="I28" s="9">
        <f t="shared" si="0"/>
        <v>6976996</v>
      </c>
      <c r="K28" s="14"/>
      <c r="L28" s="15"/>
    </row>
    <row r="29" spans="1:12" ht="15.75" x14ac:dyDescent="0.25">
      <c r="B29" s="34" t="s">
        <v>34</v>
      </c>
      <c r="C29" s="34" t="s">
        <v>42</v>
      </c>
      <c r="D29" s="34">
        <v>1</v>
      </c>
      <c r="E29" s="27">
        <v>35000</v>
      </c>
      <c r="F29" s="24"/>
      <c r="G29" s="24"/>
      <c r="H29" s="38">
        <f t="shared" si="3"/>
        <v>35000</v>
      </c>
      <c r="I29" s="9">
        <f t="shared" si="0"/>
        <v>6941996</v>
      </c>
      <c r="K29" s="14"/>
      <c r="L29" s="15"/>
    </row>
    <row r="30" spans="1:12" ht="15.75" x14ac:dyDescent="0.25">
      <c r="A30" s="10"/>
      <c r="B30" s="34" t="s">
        <v>15</v>
      </c>
      <c r="C30" s="34" t="s">
        <v>29</v>
      </c>
      <c r="D30" s="34">
        <v>1</v>
      </c>
      <c r="E30" s="27">
        <v>43000</v>
      </c>
      <c r="F30" s="24"/>
      <c r="G30" s="24"/>
      <c r="H30" s="38">
        <f t="shared" si="3"/>
        <v>43000</v>
      </c>
      <c r="I30" s="9">
        <f t="shared" si="0"/>
        <v>6898996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6898996</v>
      </c>
      <c r="K31" s="14"/>
      <c r="L31" s="15"/>
    </row>
    <row r="32" spans="1:12" ht="15.75" x14ac:dyDescent="0.25">
      <c r="A32" s="10"/>
      <c r="B32" s="34"/>
      <c r="C32" s="34"/>
      <c r="D32" s="34"/>
      <c r="E32" s="27"/>
      <c r="F32" s="24"/>
      <c r="G32" s="24"/>
      <c r="H32" s="38">
        <f t="shared" si="3"/>
        <v>0</v>
      </c>
      <c r="I32" s="9">
        <f t="shared" si="0"/>
        <v>6898996</v>
      </c>
      <c r="K32" s="14"/>
      <c r="L32" s="15"/>
    </row>
    <row r="33" spans="1:12" ht="15.75" x14ac:dyDescent="0.25">
      <c r="A33" s="10" t="s">
        <v>58</v>
      </c>
      <c r="B33" s="34" t="s">
        <v>30</v>
      </c>
      <c r="C33" s="34" t="s">
        <v>22</v>
      </c>
      <c r="D33" s="34">
        <v>50</v>
      </c>
      <c r="E33" s="27">
        <v>17500</v>
      </c>
      <c r="F33" s="24"/>
      <c r="G33" s="24"/>
      <c r="H33" s="38">
        <f t="shared" ref="H33:H59" si="4">D33*E33</f>
        <v>875000</v>
      </c>
      <c r="I33" s="9">
        <f t="shared" si="0"/>
        <v>6023996</v>
      </c>
      <c r="K33" s="14"/>
      <c r="L33" s="15"/>
    </row>
    <row r="34" spans="1:12" ht="15.75" x14ac:dyDescent="0.25">
      <c r="A34" s="10"/>
      <c r="B34" s="34" t="s">
        <v>39</v>
      </c>
      <c r="C34" s="34" t="s">
        <v>22</v>
      </c>
      <c r="D34" s="34">
        <v>4</v>
      </c>
      <c r="E34" s="27">
        <v>120000</v>
      </c>
      <c r="F34" s="24"/>
      <c r="G34" s="24"/>
      <c r="H34" s="38">
        <f t="shared" si="4"/>
        <v>480000</v>
      </c>
      <c r="I34" s="9">
        <f t="shared" si="0"/>
        <v>5543996</v>
      </c>
      <c r="K34" s="14"/>
      <c r="L34" s="15"/>
    </row>
    <row r="35" spans="1:12" ht="15.75" x14ac:dyDescent="0.25">
      <c r="A35" s="10"/>
      <c r="B35" s="34" t="s">
        <v>54</v>
      </c>
      <c r="C35" s="34"/>
      <c r="D35" s="34"/>
      <c r="E35" s="27"/>
      <c r="F35" s="24"/>
      <c r="G35" s="24"/>
      <c r="H35" s="38">
        <f t="shared" si="4"/>
        <v>0</v>
      </c>
      <c r="I35" s="9">
        <f t="shared" si="0"/>
        <v>5543996</v>
      </c>
      <c r="K35" s="14"/>
      <c r="L35" s="15"/>
    </row>
    <row r="36" spans="1:12" ht="15.75" x14ac:dyDescent="0.25">
      <c r="A36" s="10"/>
      <c r="B36" s="34" t="s">
        <v>38</v>
      </c>
      <c r="C36" s="34"/>
      <c r="D36" s="34">
        <v>1</v>
      </c>
      <c r="E36" s="27">
        <v>30000</v>
      </c>
      <c r="F36" s="24"/>
      <c r="G36" s="24"/>
      <c r="H36" s="38">
        <f t="shared" si="4"/>
        <v>30000</v>
      </c>
      <c r="I36" s="9">
        <f t="shared" si="0"/>
        <v>5513996</v>
      </c>
      <c r="K36" s="14"/>
      <c r="L36" s="15"/>
    </row>
    <row r="37" spans="1:12" ht="15.75" x14ac:dyDescent="0.25">
      <c r="A37" s="10"/>
      <c r="B37" s="34" t="s">
        <v>55</v>
      </c>
      <c r="C37" s="34" t="s">
        <v>56</v>
      </c>
      <c r="D37" s="34">
        <v>1</v>
      </c>
      <c r="E37" s="22">
        <v>30000</v>
      </c>
      <c r="F37" s="24"/>
      <c r="G37" s="24"/>
      <c r="H37" s="38">
        <f t="shared" si="4"/>
        <v>30000</v>
      </c>
      <c r="I37" s="9">
        <f t="shared" si="0"/>
        <v>5483996</v>
      </c>
      <c r="K37" s="14"/>
      <c r="L37" s="15"/>
    </row>
    <row r="38" spans="1:12" ht="15.75" x14ac:dyDescent="0.25">
      <c r="A38" s="40"/>
      <c r="B38" s="34" t="s">
        <v>34</v>
      </c>
      <c r="C38" s="34" t="s">
        <v>57</v>
      </c>
      <c r="D38" s="34">
        <v>1</v>
      </c>
      <c r="E38" s="22">
        <v>30000</v>
      </c>
      <c r="F38" s="24"/>
      <c r="G38" s="24"/>
      <c r="H38" s="38">
        <f t="shared" si="4"/>
        <v>30000</v>
      </c>
      <c r="I38" s="9"/>
      <c r="K38" s="14"/>
      <c r="L38" s="15"/>
    </row>
    <row r="39" spans="1:12" ht="15.75" x14ac:dyDescent="0.25">
      <c r="B39" s="34" t="s">
        <v>20</v>
      </c>
      <c r="C39" s="34" t="s">
        <v>31</v>
      </c>
      <c r="D39" s="34">
        <v>2</v>
      </c>
      <c r="E39" s="27">
        <v>30000</v>
      </c>
      <c r="F39" s="24"/>
      <c r="G39" s="24"/>
      <c r="H39" s="38">
        <f t="shared" si="4"/>
        <v>60000</v>
      </c>
      <c r="I39" s="9">
        <f>I37+F39+G39-H39</f>
        <v>5423996</v>
      </c>
      <c r="K39" s="14"/>
      <c r="L39" s="15"/>
    </row>
    <row r="40" spans="1:12" ht="15.75" x14ac:dyDescent="0.25">
      <c r="A40" s="25" t="s">
        <v>59</v>
      </c>
      <c r="B40" s="34" t="s">
        <v>17</v>
      </c>
      <c r="C40" s="34" t="s">
        <v>22</v>
      </c>
      <c r="D40" s="34"/>
      <c r="E40" s="36"/>
      <c r="F40" s="24"/>
      <c r="G40" s="24"/>
      <c r="H40" s="38">
        <f t="shared" si="4"/>
        <v>0</v>
      </c>
      <c r="I40" s="9">
        <f t="shared" si="0"/>
        <v>5423996</v>
      </c>
      <c r="K40" s="14"/>
      <c r="L40" s="15"/>
    </row>
    <row r="41" spans="1:12" ht="15.75" x14ac:dyDescent="0.25">
      <c r="A41" s="10"/>
      <c r="B41" s="34" t="s">
        <v>39</v>
      </c>
      <c r="C41" s="34" t="s">
        <v>22</v>
      </c>
      <c r="D41" s="34">
        <v>4</v>
      </c>
      <c r="E41" s="36">
        <v>120000</v>
      </c>
      <c r="F41" s="24"/>
      <c r="G41" s="24"/>
      <c r="H41" s="38">
        <f t="shared" si="4"/>
        <v>480000</v>
      </c>
      <c r="I41" s="9">
        <f t="shared" si="0"/>
        <v>4943996</v>
      </c>
      <c r="K41" s="14"/>
      <c r="L41" s="15"/>
    </row>
    <row r="42" spans="1:12" ht="15.75" x14ac:dyDescent="0.25">
      <c r="A42" s="10"/>
      <c r="B42" s="34" t="s">
        <v>37</v>
      </c>
      <c r="C42" s="34" t="s">
        <v>21</v>
      </c>
      <c r="D42" s="34">
        <v>60</v>
      </c>
      <c r="E42" s="36">
        <v>3800</v>
      </c>
      <c r="F42" s="24"/>
      <c r="G42" s="24"/>
      <c r="H42" s="38">
        <f t="shared" si="4"/>
        <v>228000</v>
      </c>
      <c r="I42" s="9">
        <f t="shared" si="0"/>
        <v>4715996</v>
      </c>
      <c r="K42" s="14"/>
      <c r="L42" s="15"/>
    </row>
    <row r="43" spans="1:12" ht="15.75" x14ac:dyDescent="0.25">
      <c r="A43" s="10"/>
      <c r="B43" s="34" t="s">
        <v>38</v>
      </c>
      <c r="C43" s="34"/>
      <c r="D43" s="34">
        <v>1</v>
      </c>
      <c r="E43" s="36">
        <v>30000</v>
      </c>
      <c r="F43" s="24"/>
      <c r="G43" s="24"/>
      <c r="H43" s="38">
        <f t="shared" si="4"/>
        <v>30000</v>
      </c>
      <c r="I43" s="9">
        <f t="shared" si="0"/>
        <v>4685996</v>
      </c>
      <c r="K43" s="14"/>
      <c r="L43" s="15"/>
    </row>
    <row r="44" spans="1:12" ht="15.75" x14ac:dyDescent="0.25">
      <c r="A44" s="10"/>
      <c r="B44" s="34" t="s">
        <v>20</v>
      </c>
      <c r="C44" s="34" t="s">
        <v>31</v>
      </c>
      <c r="D44" s="34">
        <v>2</v>
      </c>
      <c r="E44" s="36">
        <v>30000</v>
      </c>
      <c r="F44" s="24"/>
      <c r="G44" s="24"/>
      <c r="H44" s="38">
        <f t="shared" si="4"/>
        <v>60000</v>
      </c>
      <c r="I44" s="9">
        <f t="shared" si="0"/>
        <v>4625996</v>
      </c>
      <c r="K44" s="14"/>
      <c r="L44" s="15"/>
    </row>
    <row r="45" spans="1:12" ht="15.75" x14ac:dyDescent="0.25">
      <c r="A45" s="25"/>
      <c r="B45" s="34" t="s">
        <v>16</v>
      </c>
      <c r="C45" s="34" t="s">
        <v>42</v>
      </c>
      <c r="D45" s="34">
        <v>1</v>
      </c>
      <c r="E45" s="36">
        <v>30000</v>
      </c>
      <c r="F45" s="24"/>
      <c r="G45" s="24"/>
      <c r="H45" s="38">
        <f t="shared" si="4"/>
        <v>30000</v>
      </c>
      <c r="I45" s="9">
        <f t="shared" si="0"/>
        <v>4595996</v>
      </c>
      <c r="K45" s="14"/>
      <c r="L45" s="15"/>
    </row>
    <row r="46" spans="1:12" ht="15.75" x14ac:dyDescent="0.25">
      <c r="A46" s="10"/>
      <c r="B46" s="34" t="s">
        <v>15</v>
      </c>
      <c r="C46" s="34" t="s">
        <v>40</v>
      </c>
      <c r="D46" s="34">
        <v>1</v>
      </c>
      <c r="E46" s="36">
        <v>48000</v>
      </c>
      <c r="F46" s="24"/>
      <c r="G46" s="24"/>
      <c r="H46" s="38">
        <f t="shared" si="4"/>
        <v>48000</v>
      </c>
      <c r="I46" s="9">
        <f t="shared" si="0"/>
        <v>4547996</v>
      </c>
      <c r="K46" s="14"/>
      <c r="L46" s="15"/>
    </row>
    <row r="47" spans="1:12" ht="15.75" x14ac:dyDescent="0.25">
      <c r="A47" s="10"/>
      <c r="B47" s="34" t="s">
        <v>27</v>
      </c>
      <c r="C47" s="34" t="s">
        <v>25</v>
      </c>
      <c r="D47" s="34">
        <v>1</v>
      </c>
      <c r="E47" s="36">
        <v>360000</v>
      </c>
      <c r="F47" s="24"/>
      <c r="G47" s="24"/>
      <c r="H47" s="38">
        <f t="shared" si="4"/>
        <v>360000</v>
      </c>
      <c r="I47" s="9">
        <f t="shared" si="0"/>
        <v>4187996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4187996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4187996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4187996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4187996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4187996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4187996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4187996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4187996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4187996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4187996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4187996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4187996</v>
      </c>
      <c r="K59" s="14"/>
      <c r="L59" s="15"/>
    </row>
    <row r="60" spans="1:12" ht="15.75" x14ac:dyDescent="0.25">
      <c r="A60" s="16" t="s">
        <v>60</v>
      </c>
      <c r="B60" s="16"/>
      <c r="C60" s="16"/>
      <c r="D60" s="16"/>
      <c r="E60" s="17"/>
      <c r="F60" s="18">
        <f>SUM(F5:F25)</f>
        <v>5500000</v>
      </c>
      <c r="G60" s="18">
        <f>SUM(G5:G10)</f>
        <v>0</v>
      </c>
      <c r="H60" s="47">
        <f>SUM(H5:H59)</f>
        <v>5106000</v>
      </c>
      <c r="I60" s="49">
        <f>I4+F61-H60</f>
        <v>4157996</v>
      </c>
    </row>
    <row r="61" spans="1:12" ht="15.75" x14ac:dyDescent="0.25">
      <c r="A61" s="51" t="s">
        <v>70</v>
      </c>
      <c r="B61" s="52"/>
      <c r="C61" s="19"/>
      <c r="D61" s="19"/>
      <c r="E61" s="20"/>
      <c r="F61" s="53">
        <f>F60+G60</f>
        <v>5500000</v>
      </c>
      <c r="G61" s="54"/>
      <c r="H61" s="48"/>
      <c r="I61" s="50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20" workbookViewId="0">
      <selection activeCell="B63" sqref="B63"/>
    </sheetView>
  </sheetViews>
  <sheetFormatPr defaultRowHeight="15" x14ac:dyDescent="0.25"/>
  <cols>
    <col min="1" max="1" width="21.85546875" bestFit="1" customWidth="1"/>
    <col min="2" max="2" width="24.5703125" bestFit="1" customWidth="1"/>
    <col min="6" max="6" width="13.7109375" bestFit="1" customWidth="1"/>
    <col min="8" max="8" width="11.5703125" bestFit="1" customWidth="1"/>
    <col min="9" max="9" width="13.42578125" bestFit="1" customWidth="1"/>
    <col min="12" max="12" width="12.28515625" bestFit="1" customWidth="1"/>
  </cols>
  <sheetData>
    <row r="1" spans="1:10" ht="18.75" x14ac:dyDescent="0.25">
      <c r="A1" s="43" t="s">
        <v>61</v>
      </c>
      <c r="B1" s="44"/>
      <c r="C1" s="44"/>
      <c r="D1" s="44"/>
      <c r="E1" s="44"/>
      <c r="F1" s="44"/>
      <c r="G1" s="44"/>
      <c r="H1" s="44"/>
      <c r="I1" s="45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6" t="s">
        <v>4</v>
      </c>
      <c r="G2" s="46"/>
      <c r="H2" s="31" t="s">
        <v>5</v>
      </c>
      <c r="I2" s="41" t="s">
        <v>6</v>
      </c>
    </row>
    <row r="3" spans="1:10" ht="15.75" x14ac:dyDescent="0.25">
      <c r="A3" s="1"/>
      <c r="B3" s="2"/>
      <c r="C3" s="2"/>
      <c r="D3" s="2"/>
      <c r="E3" s="31"/>
      <c r="F3" s="41" t="s">
        <v>7</v>
      </c>
      <c r="G3" s="41" t="s">
        <v>8</v>
      </c>
      <c r="H3" s="31"/>
      <c r="I3" s="41"/>
    </row>
    <row r="4" spans="1:10" ht="15.75" x14ac:dyDescent="0.25">
      <c r="A4" s="3" t="s">
        <v>62</v>
      </c>
      <c r="B4" s="3"/>
      <c r="C4" s="3"/>
      <c r="D4" s="3"/>
      <c r="E4" s="32"/>
      <c r="F4" s="4"/>
      <c r="G4" s="4"/>
      <c r="H4" s="32"/>
      <c r="I4" s="9">
        <v>4157996</v>
      </c>
    </row>
    <row r="5" spans="1:10" ht="15.75" x14ac:dyDescent="0.25">
      <c r="A5" s="5" t="s">
        <v>63</v>
      </c>
      <c r="B5" s="6" t="s">
        <v>43</v>
      </c>
      <c r="C5" s="6"/>
      <c r="D5" s="7"/>
      <c r="E5" s="33"/>
      <c r="F5" s="8">
        <v>500000</v>
      </c>
      <c r="G5" s="8"/>
      <c r="H5" s="33"/>
      <c r="I5" s="9">
        <f>I4+F5+G5-H5</f>
        <v>4657996</v>
      </c>
    </row>
    <row r="6" spans="1:10" ht="15.75" x14ac:dyDescent="0.25">
      <c r="A6" s="5"/>
      <c r="B6" s="6"/>
      <c r="C6" s="6"/>
      <c r="D6" s="7"/>
      <c r="E6" s="33"/>
      <c r="F6" s="8"/>
      <c r="G6" s="8"/>
      <c r="H6" s="33"/>
      <c r="I6" s="9">
        <f t="shared" ref="I6:I59" si="0">I5+F6+G6-H6</f>
        <v>4657996</v>
      </c>
    </row>
    <row r="7" spans="1:10" ht="15.75" x14ac:dyDescent="0.25">
      <c r="A7" s="5"/>
      <c r="B7" s="6"/>
      <c r="C7" s="6"/>
      <c r="D7" s="7"/>
      <c r="E7" s="33"/>
      <c r="F7" s="8"/>
      <c r="G7" s="8"/>
      <c r="H7" s="33"/>
      <c r="I7" s="9">
        <f t="shared" si="0"/>
        <v>4657996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4657996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4657996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4657996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4657996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4657996</v>
      </c>
    </row>
    <row r="13" spans="1:10" ht="15.75" x14ac:dyDescent="0.25">
      <c r="A13" s="5"/>
      <c r="B13" s="34" t="s">
        <v>17</v>
      </c>
      <c r="C13" s="34" t="s">
        <v>22</v>
      </c>
      <c r="D13" s="34">
        <v>50</v>
      </c>
      <c r="E13" s="33">
        <v>17500</v>
      </c>
      <c r="F13" s="8"/>
      <c r="G13" s="8"/>
      <c r="H13" s="33">
        <f>D13*E13</f>
        <v>875000</v>
      </c>
      <c r="I13" s="9">
        <f>I12+F13+G13-H13</f>
        <v>3782996</v>
      </c>
    </row>
    <row r="14" spans="1:10" ht="15.75" x14ac:dyDescent="0.25">
      <c r="A14" s="25" t="s">
        <v>65</v>
      </c>
      <c r="B14" s="34" t="s">
        <v>36</v>
      </c>
      <c r="C14" s="34" t="s">
        <v>22</v>
      </c>
      <c r="D14" s="34">
        <v>4</v>
      </c>
      <c r="E14" s="36">
        <v>140000</v>
      </c>
      <c r="F14" s="23"/>
      <c r="G14" s="23"/>
      <c r="H14" s="35">
        <f>D14*E14</f>
        <v>560000</v>
      </c>
      <c r="I14" s="9">
        <f t="shared" si="0"/>
        <v>3222996</v>
      </c>
    </row>
    <row r="15" spans="1:10" ht="15.75" x14ac:dyDescent="0.25">
      <c r="A15" s="10"/>
      <c r="B15" s="34" t="s">
        <v>37</v>
      </c>
      <c r="C15" s="34" t="s">
        <v>24</v>
      </c>
      <c r="D15" s="34">
        <v>60</v>
      </c>
      <c r="E15" s="36">
        <v>3500</v>
      </c>
      <c r="F15" s="23"/>
      <c r="G15" s="23"/>
      <c r="H15" s="35">
        <f>D15*E15</f>
        <v>210000</v>
      </c>
      <c r="I15" s="9">
        <f>I14+F15+G15-H15</f>
        <v>3012996</v>
      </c>
      <c r="J15" s="11"/>
    </row>
    <row r="16" spans="1:10" ht="15.75" x14ac:dyDescent="0.25">
      <c r="A16" s="10"/>
      <c r="B16" s="34" t="s">
        <v>38</v>
      </c>
      <c r="C16" s="34"/>
      <c r="D16" s="34">
        <v>1</v>
      </c>
      <c r="E16" s="36">
        <v>25000</v>
      </c>
      <c r="F16" s="23"/>
      <c r="G16" s="23"/>
      <c r="H16" s="35">
        <f>D16*E16</f>
        <v>25000</v>
      </c>
      <c r="I16" s="9">
        <f>I15+F16+G16-H16</f>
        <v>2987996</v>
      </c>
    </row>
    <row r="17" spans="1:12" ht="15.75" x14ac:dyDescent="0.25">
      <c r="A17" s="10"/>
      <c r="B17" s="34" t="s">
        <v>20</v>
      </c>
      <c r="C17" s="34" t="s">
        <v>31</v>
      </c>
      <c r="D17" s="34">
        <v>2</v>
      </c>
      <c r="E17" s="36">
        <v>35000</v>
      </c>
      <c r="F17" s="23"/>
      <c r="G17" s="23"/>
      <c r="H17" s="35">
        <f t="shared" ref="H17:H24" si="1">D17*E17</f>
        <v>70000</v>
      </c>
      <c r="I17" s="9">
        <f t="shared" ref="I17:I18" si="2">I16+F17+G17-H17</f>
        <v>2917996</v>
      </c>
    </row>
    <row r="18" spans="1:12" ht="15.75" x14ac:dyDescent="0.25">
      <c r="A18" s="10"/>
      <c r="B18" s="34" t="s">
        <v>64</v>
      </c>
      <c r="C18" s="34" t="s">
        <v>32</v>
      </c>
      <c r="D18" s="34">
        <v>1</v>
      </c>
      <c r="E18" s="36">
        <v>10000</v>
      </c>
      <c r="F18" s="23"/>
      <c r="G18" s="23"/>
      <c r="H18" s="35">
        <f t="shared" si="1"/>
        <v>10000</v>
      </c>
      <c r="I18" s="9">
        <f t="shared" si="2"/>
        <v>2907996</v>
      </c>
    </row>
    <row r="19" spans="1:12" ht="15.75" x14ac:dyDescent="0.25">
      <c r="A19" s="10"/>
      <c r="B19" s="34" t="s">
        <v>19</v>
      </c>
      <c r="C19" s="34" t="s">
        <v>23</v>
      </c>
      <c r="D19" s="34">
        <v>1</v>
      </c>
      <c r="E19" s="36">
        <v>5000</v>
      </c>
      <c r="F19" s="23"/>
      <c r="G19" s="23"/>
      <c r="H19" s="35">
        <f t="shared" si="1"/>
        <v>5000</v>
      </c>
      <c r="I19" s="9">
        <f t="shared" si="0"/>
        <v>2902996</v>
      </c>
      <c r="K19" s="12" t="s">
        <v>10</v>
      </c>
      <c r="L19" s="13">
        <f>SUM(H13:H19)</f>
        <v>1755000</v>
      </c>
    </row>
    <row r="20" spans="1:12" ht="15.75" x14ac:dyDescent="0.25">
      <c r="A20" s="10"/>
      <c r="B20" s="34"/>
      <c r="C20" s="34"/>
      <c r="D20" s="34"/>
      <c r="E20" s="36"/>
      <c r="F20" s="23"/>
      <c r="G20" s="23"/>
      <c r="H20" s="35">
        <f t="shared" si="1"/>
        <v>0</v>
      </c>
      <c r="I20" s="9">
        <f t="shared" si="0"/>
        <v>2902996</v>
      </c>
      <c r="K20" s="12" t="s">
        <v>11</v>
      </c>
      <c r="L20" s="13">
        <f>SUM(H21:H30)</f>
        <v>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2902996</v>
      </c>
      <c r="K21" s="12" t="s">
        <v>12</v>
      </c>
      <c r="L21" s="13">
        <f>SUM(H33:H39)</f>
        <v>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5">
        <f t="shared" si="1"/>
        <v>0</v>
      </c>
      <c r="I22" s="9">
        <f t="shared" si="0"/>
        <v>2902996</v>
      </c>
      <c r="K22" s="12" t="s">
        <v>13</v>
      </c>
      <c r="L22" s="13">
        <f>SUM(H40:H47)</f>
        <v>0</v>
      </c>
    </row>
    <row r="23" spans="1:12" ht="15.75" x14ac:dyDescent="0.25">
      <c r="A23" s="25" t="s">
        <v>66</v>
      </c>
      <c r="B23" s="34"/>
      <c r="C23" s="34"/>
      <c r="D23" s="34"/>
      <c r="E23" s="22"/>
      <c r="F23" s="23"/>
      <c r="G23" s="23"/>
      <c r="H23" s="35">
        <f t="shared" si="1"/>
        <v>0</v>
      </c>
      <c r="I23" s="9">
        <f t="shared" si="0"/>
        <v>2902996</v>
      </c>
      <c r="K23" s="12" t="s">
        <v>14</v>
      </c>
      <c r="L23" s="13"/>
    </row>
    <row r="24" spans="1:12" ht="15.75" x14ac:dyDescent="0.25">
      <c r="A24" s="10"/>
      <c r="B24" s="34"/>
      <c r="C24" s="34"/>
      <c r="D24" s="34"/>
      <c r="E24" s="22"/>
      <c r="F24" s="23"/>
      <c r="G24" s="23"/>
      <c r="H24" s="35">
        <f t="shared" si="1"/>
        <v>0</v>
      </c>
      <c r="I24" s="9">
        <f>I23+F24+G24-H24</f>
        <v>2902996</v>
      </c>
      <c r="K24" s="14"/>
      <c r="L24" s="15" t="e">
        <f>SUM</f>
        <v>#NAME?</v>
      </c>
    </row>
    <row r="25" spans="1:12" ht="15.75" x14ac:dyDescent="0.25">
      <c r="A25" s="10"/>
      <c r="B25" s="34"/>
      <c r="C25" s="34"/>
      <c r="D25" s="34"/>
      <c r="E25" s="22"/>
      <c r="F25" s="24"/>
      <c r="G25" s="24"/>
      <c r="H25" s="38">
        <f t="shared" ref="H25:H32" si="3">E25*D25</f>
        <v>0</v>
      </c>
      <c r="I25" s="9">
        <f t="shared" si="0"/>
        <v>2902996</v>
      </c>
      <c r="K25" s="30" t="s">
        <v>26</v>
      </c>
      <c r="L25" s="29">
        <f>L19+L20+L21+L22+L23</f>
        <v>1755000</v>
      </c>
    </row>
    <row r="26" spans="1:12" ht="15.75" x14ac:dyDescent="0.25">
      <c r="A26" s="10"/>
      <c r="B26" s="34"/>
      <c r="C26" s="34"/>
      <c r="D26" s="34"/>
      <c r="E26" s="22"/>
      <c r="F26" s="24"/>
      <c r="G26" s="24"/>
      <c r="H26" s="38">
        <f t="shared" si="3"/>
        <v>0</v>
      </c>
      <c r="I26" s="9">
        <f t="shared" si="0"/>
        <v>2902996</v>
      </c>
      <c r="K26" s="14"/>
      <c r="L26" s="15"/>
    </row>
    <row r="27" spans="1:12" ht="15.75" x14ac:dyDescent="0.25">
      <c r="B27" s="34"/>
      <c r="C27" s="34"/>
      <c r="D27" s="34"/>
      <c r="E27" s="27"/>
      <c r="F27" s="24"/>
      <c r="G27" s="24"/>
      <c r="H27" s="38">
        <f t="shared" si="3"/>
        <v>0</v>
      </c>
      <c r="I27" s="9">
        <f t="shared" si="0"/>
        <v>2902996</v>
      </c>
      <c r="K27" s="14"/>
      <c r="L27" s="15"/>
    </row>
    <row r="28" spans="1:12" ht="15.75" x14ac:dyDescent="0.25">
      <c r="A28" s="10"/>
      <c r="B28" s="34"/>
      <c r="C28" s="34"/>
      <c r="D28" s="34"/>
      <c r="E28" s="27"/>
      <c r="F28" s="24"/>
      <c r="G28" s="24"/>
      <c r="H28" s="38">
        <f t="shared" si="3"/>
        <v>0</v>
      </c>
      <c r="I28" s="9">
        <f t="shared" si="0"/>
        <v>2902996</v>
      </c>
      <c r="K28" s="14"/>
      <c r="L28" s="15"/>
    </row>
    <row r="29" spans="1:12" ht="15.75" x14ac:dyDescent="0.25">
      <c r="B29" s="34"/>
      <c r="C29" s="34"/>
      <c r="D29" s="34"/>
      <c r="E29" s="27"/>
      <c r="F29" s="24"/>
      <c r="G29" s="24"/>
      <c r="H29" s="38">
        <f t="shared" si="3"/>
        <v>0</v>
      </c>
      <c r="I29" s="9">
        <f t="shared" si="0"/>
        <v>2902996</v>
      </c>
      <c r="K29" s="14"/>
      <c r="L29" s="15"/>
    </row>
    <row r="30" spans="1:12" ht="15.75" x14ac:dyDescent="0.25">
      <c r="A30" s="10"/>
      <c r="B30" s="34"/>
      <c r="C30" s="34"/>
      <c r="D30" s="34"/>
      <c r="E30" s="27"/>
      <c r="F30" s="24"/>
      <c r="G30" s="24"/>
      <c r="H30" s="38">
        <f t="shared" si="3"/>
        <v>0</v>
      </c>
      <c r="I30" s="9">
        <f t="shared" si="0"/>
        <v>2902996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2902996</v>
      </c>
      <c r="K31" s="14"/>
      <c r="L31" s="15"/>
    </row>
    <row r="32" spans="1:12" ht="15.75" x14ac:dyDescent="0.25">
      <c r="A32" s="10"/>
      <c r="B32" s="34"/>
      <c r="C32" s="34"/>
      <c r="D32" s="34"/>
      <c r="E32" s="27"/>
      <c r="F32" s="24"/>
      <c r="G32" s="24"/>
      <c r="H32" s="38">
        <f t="shared" si="3"/>
        <v>0</v>
      </c>
      <c r="I32" s="9">
        <f t="shared" si="0"/>
        <v>2902996</v>
      </c>
      <c r="K32" s="14"/>
      <c r="L32" s="15"/>
    </row>
    <row r="33" spans="1:12" ht="15.75" x14ac:dyDescent="0.25">
      <c r="A33" s="10" t="s">
        <v>67</v>
      </c>
      <c r="B33" s="34"/>
      <c r="C33" s="34"/>
      <c r="D33" s="34"/>
      <c r="E33" s="27"/>
      <c r="F33" s="24"/>
      <c r="G33" s="24"/>
      <c r="H33" s="38">
        <f t="shared" ref="H33:H59" si="4">D33*E33</f>
        <v>0</v>
      </c>
      <c r="I33" s="9">
        <f t="shared" si="0"/>
        <v>2902996</v>
      </c>
      <c r="K33" s="14"/>
      <c r="L33" s="15"/>
    </row>
    <row r="34" spans="1:12" ht="15.75" x14ac:dyDescent="0.25">
      <c r="A34" s="10"/>
      <c r="B34" s="34"/>
      <c r="C34" s="34"/>
      <c r="D34" s="34"/>
      <c r="E34" s="27"/>
      <c r="F34" s="24"/>
      <c r="G34" s="24"/>
      <c r="H34" s="38">
        <f t="shared" si="4"/>
        <v>0</v>
      </c>
      <c r="I34" s="9">
        <f t="shared" si="0"/>
        <v>2902996</v>
      </c>
      <c r="K34" s="14"/>
      <c r="L34" s="15"/>
    </row>
    <row r="35" spans="1:12" ht="15.75" x14ac:dyDescent="0.25">
      <c r="A35" s="10"/>
      <c r="B35" s="34"/>
      <c r="C35" s="34"/>
      <c r="D35" s="34"/>
      <c r="E35" s="27"/>
      <c r="F35" s="24"/>
      <c r="G35" s="24"/>
      <c r="H35" s="38">
        <f t="shared" si="4"/>
        <v>0</v>
      </c>
      <c r="I35" s="9">
        <f t="shared" si="0"/>
        <v>2902996</v>
      </c>
      <c r="K35" s="14"/>
      <c r="L35" s="15"/>
    </row>
    <row r="36" spans="1:12" ht="15.75" x14ac:dyDescent="0.25">
      <c r="A36" s="10"/>
      <c r="B36" s="34"/>
      <c r="C36" s="34"/>
      <c r="D36" s="34"/>
      <c r="E36" s="27"/>
      <c r="F36" s="24"/>
      <c r="G36" s="24"/>
      <c r="H36" s="38">
        <f t="shared" si="4"/>
        <v>0</v>
      </c>
      <c r="I36" s="9">
        <f t="shared" si="0"/>
        <v>2902996</v>
      </c>
      <c r="K36" s="14"/>
      <c r="L36" s="15"/>
    </row>
    <row r="37" spans="1:12" ht="15.75" x14ac:dyDescent="0.25">
      <c r="A37" s="10"/>
      <c r="B37" s="34"/>
      <c r="C37" s="34"/>
      <c r="D37" s="34"/>
      <c r="E37" s="22"/>
      <c r="F37" s="24"/>
      <c r="G37" s="24"/>
      <c r="H37" s="38">
        <f t="shared" si="4"/>
        <v>0</v>
      </c>
      <c r="I37" s="9">
        <f t="shared" si="0"/>
        <v>2902996</v>
      </c>
      <c r="K37" s="14"/>
      <c r="L37" s="15"/>
    </row>
    <row r="38" spans="1:12" ht="15.75" x14ac:dyDescent="0.25">
      <c r="A38" s="40"/>
      <c r="B38" s="34"/>
      <c r="C38" s="34"/>
      <c r="D38" s="34"/>
      <c r="E38" s="22"/>
      <c r="F38" s="24"/>
      <c r="G38" s="24"/>
      <c r="H38" s="38">
        <f t="shared" si="4"/>
        <v>0</v>
      </c>
      <c r="I38" s="9"/>
      <c r="K38" s="14"/>
      <c r="L38" s="15"/>
    </row>
    <row r="39" spans="1:12" ht="15.75" x14ac:dyDescent="0.25">
      <c r="B39" s="34"/>
      <c r="C39" s="34"/>
      <c r="D39" s="34"/>
      <c r="E39" s="27"/>
      <c r="F39" s="24"/>
      <c r="G39" s="24"/>
      <c r="H39" s="38">
        <f t="shared" si="4"/>
        <v>0</v>
      </c>
      <c r="I39" s="9">
        <f>I37+F39+G39-H39</f>
        <v>2902996</v>
      </c>
      <c r="K39" s="14"/>
      <c r="L39" s="15"/>
    </row>
    <row r="40" spans="1:12" ht="15.75" x14ac:dyDescent="0.25">
      <c r="A40" s="25" t="s">
        <v>41</v>
      </c>
      <c r="B40" s="34"/>
      <c r="C40" s="34"/>
      <c r="D40" s="34"/>
      <c r="E40" s="36"/>
      <c r="F40" s="24"/>
      <c r="G40" s="24"/>
      <c r="H40" s="38">
        <f t="shared" si="4"/>
        <v>0</v>
      </c>
      <c r="I40" s="9">
        <f t="shared" si="0"/>
        <v>2902996</v>
      </c>
      <c r="K40" s="14"/>
      <c r="L40" s="15"/>
    </row>
    <row r="41" spans="1:12" ht="15.75" x14ac:dyDescent="0.25">
      <c r="A41" s="10"/>
      <c r="B41" s="34"/>
      <c r="C41" s="34"/>
      <c r="D41" s="34"/>
      <c r="E41" s="36"/>
      <c r="F41" s="24"/>
      <c r="G41" s="24"/>
      <c r="H41" s="38">
        <f t="shared" si="4"/>
        <v>0</v>
      </c>
      <c r="I41" s="9">
        <f t="shared" si="0"/>
        <v>2902996</v>
      </c>
      <c r="K41" s="14"/>
      <c r="L41" s="15"/>
    </row>
    <row r="42" spans="1:12" ht="15.75" x14ac:dyDescent="0.25">
      <c r="A42" s="10"/>
      <c r="B42" s="34"/>
      <c r="C42" s="34"/>
      <c r="D42" s="34"/>
      <c r="E42" s="36"/>
      <c r="F42" s="24"/>
      <c r="G42" s="24"/>
      <c r="H42" s="38">
        <f t="shared" si="4"/>
        <v>0</v>
      </c>
      <c r="I42" s="9">
        <f t="shared" si="0"/>
        <v>2902996</v>
      </c>
      <c r="K42" s="14"/>
      <c r="L42" s="15"/>
    </row>
    <row r="43" spans="1:12" ht="15.75" x14ac:dyDescent="0.25">
      <c r="A43" s="10"/>
      <c r="B43" s="34"/>
      <c r="C43" s="34"/>
      <c r="D43" s="34"/>
      <c r="E43" s="36"/>
      <c r="F43" s="24"/>
      <c r="G43" s="24"/>
      <c r="H43" s="38">
        <f t="shared" si="4"/>
        <v>0</v>
      </c>
      <c r="I43" s="9">
        <f t="shared" si="0"/>
        <v>2902996</v>
      </c>
      <c r="K43" s="14"/>
      <c r="L43" s="15"/>
    </row>
    <row r="44" spans="1:12" ht="15.75" x14ac:dyDescent="0.25">
      <c r="A44" s="10"/>
      <c r="B44" s="34"/>
      <c r="C44" s="34"/>
      <c r="D44" s="34"/>
      <c r="E44" s="36"/>
      <c r="F44" s="24"/>
      <c r="G44" s="24"/>
      <c r="H44" s="38">
        <f t="shared" si="4"/>
        <v>0</v>
      </c>
      <c r="I44" s="9">
        <f t="shared" si="0"/>
        <v>2902996</v>
      </c>
      <c r="K44" s="14"/>
      <c r="L44" s="15"/>
    </row>
    <row r="45" spans="1:12" ht="15.75" x14ac:dyDescent="0.25">
      <c r="A45" s="25"/>
      <c r="B45" s="34"/>
      <c r="C45" s="34"/>
      <c r="D45" s="34"/>
      <c r="E45" s="36"/>
      <c r="F45" s="24"/>
      <c r="G45" s="24"/>
      <c r="H45" s="38">
        <f t="shared" si="4"/>
        <v>0</v>
      </c>
      <c r="I45" s="9">
        <f t="shared" si="0"/>
        <v>2902996</v>
      </c>
      <c r="K45" s="14"/>
      <c r="L45" s="15"/>
    </row>
    <row r="46" spans="1:12" ht="15.75" x14ac:dyDescent="0.25">
      <c r="A46" s="10"/>
      <c r="B46" s="34"/>
      <c r="C46" s="34"/>
      <c r="D46" s="34"/>
      <c r="E46" s="36"/>
      <c r="F46" s="24"/>
      <c r="G46" s="24"/>
      <c r="H46" s="38">
        <f t="shared" si="4"/>
        <v>0</v>
      </c>
      <c r="I46" s="9">
        <f t="shared" si="0"/>
        <v>2902996</v>
      </c>
      <c r="K46" s="14"/>
      <c r="L46" s="15"/>
    </row>
    <row r="47" spans="1:12" ht="15.75" x14ac:dyDescent="0.25">
      <c r="A47" s="10"/>
      <c r="B47" s="34"/>
      <c r="C47" s="34"/>
      <c r="D47" s="34"/>
      <c r="E47" s="36"/>
      <c r="F47" s="24"/>
      <c r="G47" s="24"/>
      <c r="H47" s="38">
        <f t="shared" si="4"/>
        <v>0</v>
      </c>
      <c r="I47" s="9">
        <f t="shared" si="0"/>
        <v>2902996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2902996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2902996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2902996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2902996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2902996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2902996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2902996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2902996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2902996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2902996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2902996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2902996</v>
      </c>
      <c r="K59" s="14"/>
      <c r="L59" s="15"/>
    </row>
    <row r="60" spans="1:12" ht="15.75" x14ac:dyDescent="0.25">
      <c r="A60" s="16" t="s">
        <v>68</v>
      </c>
      <c r="B60" s="16"/>
      <c r="C60" s="16"/>
      <c r="D60" s="16"/>
      <c r="E60" s="17"/>
      <c r="F60" s="18">
        <f>SUM(F5:F25)</f>
        <v>500000</v>
      </c>
      <c r="G60" s="18">
        <f>SUM(G5:G10)</f>
        <v>0</v>
      </c>
      <c r="H60" s="47">
        <f>SUM(H5:H59)</f>
        <v>1755000</v>
      </c>
      <c r="I60" s="49">
        <f>I4+F61-H60</f>
        <v>2902996</v>
      </c>
    </row>
    <row r="61" spans="1:12" ht="15.75" x14ac:dyDescent="0.25">
      <c r="A61" s="51" t="s">
        <v>69</v>
      </c>
      <c r="B61" s="52"/>
      <c r="C61" s="19"/>
      <c r="D61" s="19"/>
      <c r="E61" s="20"/>
      <c r="F61" s="53">
        <f>F60+G60</f>
        <v>500000</v>
      </c>
      <c r="G61" s="54"/>
      <c r="H61" s="48"/>
      <c r="I61" s="50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25" workbookViewId="0">
      <selection activeCell="J56" sqref="J56"/>
    </sheetView>
  </sheetViews>
  <sheetFormatPr defaultRowHeight="15" x14ac:dyDescent="0.25"/>
  <cols>
    <col min="1" max="1" width="21.85546875" bestFit="1" customWidth="1"/>
    <col min="2" max="2" width="22.42578125" bestFit="1" customWidth="1"/>
    <col min="6" max="6" width="11.85546875" bestFit="1" customWidth="1"/>
    <col min="8" max="8" width="11.5703125" bestFit="1" customWidth="1"/>
    <col min="9" max="9" width="13.42578125" bestFit="1" customWidth="1"/>
    <col min="12" max="12" width="12.28515625" bestFit="1" customWidth="1"/>
  </cols>
  <sheetData>
    <row r="1" spans="1:10" ht="18.75" x14ac:dyDescent="0.25">
      <c r="A1" s="43" t="s">
        <v>79</v>
      </c>
      <c r="B1" s="44"/>
      <c r="C1" s="44"/>
      <c r="D1" s="44"/>
      <c r="E1" s="44"/>
      <c r="F1" s="44"/>
      <c r="G1" s="44"/>
      <c r="H1" s="44"/>
      <c r="I1" s="45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6" t="s">
        <v>4</v>
      </c>
      <c r="G2" s="46"/>
      <c r="H2" s="31" t="s">
        <v>5</v>
      </c>
      <c r="I2" s="41" t="s">
        <v>6</v>
      </c>
    </row>
    <row r="3" spans="1:10" ht="15.75" x14ac:dyDescent="0.25">
      <c r="A3" s="1"/>
      <c r="B3" s="2"/>
      <c r="C3" s="2"/>
      <c r="D3" s="2"/>
      <c r="E3" s="31"/>
      <c r="F3" s="41" t="s">
        <v>7</v>
      </c>
      <c r="G3" s="41" t="s">
        <v>8</v>
      </c>
      <c r="H3" s="31"/>
      <c r="I3" s="41"/>
    </row>
    <row r="4" spans="1:10" ht="15.75" x14ac:dyDescent="0.25">
      <c r="A4" s="3" t="s">
        <v>78</v>
      </c>
      <c r="B4" s="3"/>
      <c r="C4" s="3"/>
      <c r="D4" s="3"/>
      <c r="E4" s="32"/>
      <c r="F4" s="4"/>
      <c r="G4" s="4"/>
      <c r="H4" s="32"/>
      <c r="I4" s="9">
        <v>2902996</v>
      </c>
    </row>
    <row r="5" spans="1:10" ht="15.75" x14ac:dyDescent="0.25">
      <c r="A5" s="5" t="s">
        <v>71</v>
      </c>
      <c r="B5" s="6" t="s">
        <v>43</v>
      </c>
      <c r="C5" s="6"/>
      <c r="D5" s="7"/>
      <c r="E5" s="33"/>
      <c r="F5" s="8">
        <v>500000</v>
      </c>
      <c r="G5" s="8"/>
      <c r="H5" s="33"/>
      <c r="I5" s="9">
        <f>I4+F5+G5-H5</f>
        <v>3402996</v>
      </c>
    </row>
    <row r="6" spans="1:10" ht="15.75" x14ac:dyDescent="0.25">
      <c r="A6" s="5"/>
      <c r="B6" s="6"/>
      <c r="C6" s="6"/>
      <c r="D6" s="7"/>
      <c r="E6" s="33"/>
      <c r="F6" s="8"/>
      <c r="G6" s="8"/>
      <c r="H6" s="33"/>
      <c r="I6" s="9">
        <f t="shared" ref="I6:I59" si="0">I5+F6+G6-H6</f>
        <v>3402996</v>
      </c>
    </row>
    <row r="7" spans="1:10" ht="15.75" x14ac:dyDescent="0.25">
      <c r="A7" s="5"/>
      <c r="B7" s="6"/>
      <c r="C7" s="6"/>
      <c r="D7" s="7"/>
      <c r="E7" s="33"/>
      <c r="F7" s="8"/>
      <c r="G7" s="8"/>
      <c r="H7" s="33"/>
      <c r="I7" s="9">
        <f t="shared" si="0"/>
        <v>3402996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33"/>
      <c r="I8" s="9">
        <f t="shared" si="0"/>
        <v>3402996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33"/>
      <c r="I9" s="9">
        <f t="shared" si="0"/>
        <v>3402996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33">
        <v>0</v>
      </c>
      <c r="I10" s="9">
        <f t="shared" si="0"/>
        <v>3402996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33"/>
      <c r="I11" s="9">
        <f t="shared" si="0"/>
        <v>3402996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33"/>
      <c r="I12" s="9">
        <f t="shared" si="0"/>
        <v>3402996</v>
      </c>
    </row>
    <row r="13" spans="1:10" ht="15.75" x14ac:dyDescent="0.25">
      <c r="A13" s="5"/>
      <c r="B13" s="34" t="s">
        <v>17</v>
      </c>
      <c r="C13" s="34"/>
      <c r="D13" s="34"/>
      <c r="E13" s="33"/>
      <c r="F13" s="8"/>
      <c r="G13" s="8"/>
      <c r="H13" s="33">
        <f>D13*E13</f>
        <v>0</v>
      </c>
      <c r="I13" s="9">
        <f>I12+F13+G13-H13</f>
        <v>3402996</v>
      </c>
    </row>
    <row r="14" spans="1:10" ht="15.75" x14ac:dyDescent="0.25">
      <c r="A14" s="25" t="s">
        <v>72</v>
      </c>
      <c r="B14" s="34" t="s">
        <v>39</v>
      </c>
      <c r="C14" s="34" t="s">
        <v>22</v>
      </c>
      <c r="D14" s="34">
        <v>4</v>
      </c>
      <c r="E14" s="36">
        <v>140000</v>
      </c>
      <c r="F14" s="23"/>
      <c r="G14" s="23"/>
      <c r="H14" s="35">
        <f>D14*E14</f>
        <v>560000</v>
      </c>
      <c r="I14" s="9">
        <f t="shared" si="0"/>
        <v>2842996</v>
      </c>
    </row>
    <row r="15" spans="1:10" ht="15.75" x14ac:dyDescent="0.25">
      <c r="A15" s="10"/>
      <c r="B15" s="34" t="s">
        <v>37</v>
      </c>
      <c r="C15" s="34" t="s">
        <v>21</v>
      </c>
      <c r="D15" s="34">
        <v>60</v>
      </c>
      <c r="E15" s="36">
        <v>3500</v>
      </c>
      <c r="F15" s="23"/>
      <c r="G15" s="23"/>
      <c r="H15" s="35">
        <f>D15*E15</f>
        <v>210000</v>
      </c>
      <c r="I15" s="9">
        <f>I14+F15+G15-H15</f>
        <v>2632996</v>
      </c>
      <c r="J15" s="11"/>
    </row>
    <row r="16" spans="1:10" ht="15.75" x14ac:dyDescent="0.25">
      <c r="A16" s="10"/>
      <c r="B16" s="34" t="s">
        <v>38</v>
      </c>
      <c r="C16" s="34"/>
      <c r="D16" s="34">
        <v>1</v>
      </c>
      <c r="E16" s="36">
        <v>25000</v>
      </c>
      <c r="F16" s="23"/>
      <c r="G16" s="23"/>
      <c r="H16" s="35">
        <f>D16*E16</f>
        <v>25000</v>
      </c>
      <c r="I16" s="9">
        <f>I15+F16+G16-H16</f>
        <v>2607996</v>
      </c>
    </row>
    <row r="17" spans="1:12" ht="15.75" x14ac:dyDescent="0.25">
      <c r="A17" s="10"/>
      <c r="B17" s="34" t="s">
        <v>20</v>
      </c>
      <c r="C17" s="34" t="s">
        <v>31</v>
      </c>
      <c r="D17" s="34">
        <v>2</v>
      </c>
      <c r="E17" s="36">
        <v>30000</v>
      </c>
      <c r="F17" s="23"/>
      <c r="G17" s="23"/>
      <c r="H17" s="35">
        <f t="shared" ref="H17:H26" si="1">D17*E17</f>
        <v>60000</v>
      </c>
      <c r="I17" s="9">
        <f t="shared" ref="I17:I18" si="2">I16+F17+G17-H17</f>
        <v>2547996</v>
      </c>
    </row>
    <row r="18" spans="1:12" ht="15.75" x14ac:dyDescent="0.25">
      <c r="A18" s="10"/>
      <c r="B18" s="34" t="s">
        <v>18</v>
      </c>
      <c r="C18" s="34" t="s">
        <v>33</v>
      </c>
      <c r="D18" s="34">
        <v>2</v>
      </c>
      <c r="E18" s="36">
        <v>10000</v>
      </c>
      <c r="F18" s="23"/>
      <c r="G18" s="23"/>
      <c r="H18" s="35">
        <f t="shared" si="1"/>
        <v>20000</v>
      </c>
      <c r="I18" s="9">
        <f t="shared" si="2"/>
        <v>2527996</v>
      </c>
    </row>
    <row r="19" spans="1:12" ht="15.75" x14ac:dyDescent="0.25">
      <c r="A19" s="10"/>
      <c r="B19" s="34" t="s">
        <v>9</v>
      </c>
      <c r="C19" s="34" t="s">
        <v>35</v>
      </c>
      <c r="D19" s="34">
        <v>1</v>
      </c>
      <c r="E19" s="36">
        <v>10000</v>
      </c>
      <c r="F19" s="23"/>
      <c r="G19" s="23"/>
      <c r="H19" s="35">
        <f t="shared" si="1"/>
        <v>10000</v>
      </c>
      <c r="I19" s="9">
        <f t="shared" si="0"/>
        <v>2517996</v>
      </c>
      <c r="K19" s="12" t="s">
        <v>10</v>
      </c>
      <c r="L19" s="13">
        <f>SUM(H13:H20)</f>
        <v>929000</v>
      </c>
    </row>
    <row r="20" spans="1:12" ht="15.75" x14ac:dyDescent="0.25">
      <c r="A20" s="10"/>
      <c r="B20" s="34" t="s">
        <v>15</v>
      </c>
      <c r="C20" s="34" t="s">
        <v>29</v>
      </c>
      <c r="D20" s="34">
        <v>1</v>
      </c>
      <c r="E20" s="36">
        <v>44000</v>
      </c>
      <c r="F20" s="23"/>
      <c r="G20" s="23"/>
      <c r="H20" s="35">
        <f t="shared" si="1"/>
        <v>44000</v>
      </c>
      <c r="I20" s="9">
        <f t="shared" si="0"/>
        <v>2473996</v>
      </c>
      <c r="K20" s="12" t="s">
        <v>11</v>
      </c>
      <c r="L20" s="13">
        <f>SUM(H21:H30)</f>
        <v>1760000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35">
        <f t="shared" si="1"/>
        <v>0</v>
      </c>
      <c r="I21" s="9">
        <f t="shared" si="0"/>
        <v>2473996</v>
      </c>
      <c r="K21" s="12" t="s">
        <v>12</v>
      </c>
      <c r="L21" s="13">
        <f>SUM(H33:H39)</f>
        <v>1442000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5">
        <f t="shared" si="1"/>
        <v>0</v>
      </c>
      <c r="I22" s="9">
        <f t="shared" si="0"/>
        <v>2473996</v>
      </c>
      <c r="K22" s="12" t="s">
        <v>13</v>
      </c>
      <c r="L22" s="13">
        <f>SUM(H40:H47)</f>
        <v>1698000</v>
      </c>
    </row>
    <row r="23" spans="1:12" ht="15.75" x14ac:dyDescent="0.25">
      <c r="A23" s="25" t="s">
        <v>73</v>
      </c>
      <c r="B23" s="34" t="s">
        <v>30</v>
      </c>
      <c r="C23" s="34" t="s">
        <v>22</v>
      </c>
      <c r="D23" s="34">
        <v>50</v>
      </c>
      <c r="E23" s="22">
        <v>17500</v>
      </c>
      <c r="F23" s="23"/>
      <c r="G23" s="23"/>
      <c r="H23" s="35">
        <f t="shared" si="1"/>
        <v>875000</v>
      </c>
      <c r="I23" s="9">
        <f t="shared" si="0"/>
        <v>1598996</v>
      </c>
      <c r="K23" s="12" t="s">
        <v>14</v>
      </c>
      <c r="L23" s="13"/>
    </row>
    <row r="24" spans="1:12" ht="15.75" x14ac:dyDescent="0.25">
      <c r="A24" s="10"/>
      <c r="B24" s="34" t="s">
        <v>39</v>
      </c>
      <c r="C24" s="34" t="s">
        <v>22</v>
      </c>
      <c r="D24" s="34">
        <v>4</v>
      </c>
      <c r="E24" s="22">
        <v>140000</v>
      </c>
      <c r="F24" s="23"/>
      <c r="G24" s="23"/>
      <c r="H24" s="35">
        <f t="shared" si="1"/>
        <v>560000</v>
      </c>
      <c r="I24" s="9">
        <f>I23+F24+G24-H24</f>
        <v>1038996</v>
      </c>
      <c r="K24" s="14"/>
      <c r="L24" s="15" t="e">
        <f>SUM</f>
        <v>#NAME?</v>
      </c>
    </row>
    <row r="25" spans="1:12" ht="15.75" x14ac:dyDescent="0.25">
      <c r="A25" s="10"/>
      <c r="B25" s="34" t="s">
        <v>37</v>
      </c>
      <c r="C25" s="34" t="s">
        <v>32</v>
      </c>
      <c r="D25" s="34">
        <v>60</v>
      </c>
      <c r="E25" s="22">
        <v>3500</v>
      </c>
      <c r="F25" s="24"/>
      <c r="G25" s="24"/>
      <c r="H25" s="35">
        <f t="shared" si="1"/>
        <v>210000</v>
      </c>
      <c r="I25" s="9">
        <f t="shared" si="0"/>
        <v>828996</v>
      </c>
      <c r="K25" s="30" t="s">
        <v>26</v>
      </c>
      <c r="L25" s="29">
        <f>L19+L20+L21+L22+L23</f>
        <v>5829000</v>
      </c>
    </row>
    <row r="26" spans="1:12" ht="15.75" x14ac:dyDescent="0.25">
      <c r="A26" s="10"/>
      <c r="B26" s="34" t="s">
        <v>38</v>
      </c>
      <c r="C26" s="34"/>
      <c r="D26" s="34">
        <v>1</v>
      </c>
      <c r="E26" s="22">
        <v>25000</v>
      </c>
      <c r="F26" s="24"/>
      <c r="G26" s="24"/>
      <c r="H26" s="35">
        <f t="shared" si="1"/>
        <v>25000</v>
      </c>
      <c r="I26" s="9">
        <f t="shared" si="0"/>
        <v>803996</v>
      </c>
      <c r="K26" s="14"/>
      <c r="L26" s="15"/>
    </row>
    <row r="27" spans="1:12" ht="15.75" x14ac:dyDescent="0.25">
      <c r="B27" s="34" t="s">
        <v>34</v>
      </c>
      <c r="C27" s="34" t="s">
        <v>57</v>
      </c>
      <c r="D27" s="34">
        <v>1</v>
      </c>
      <c r="E27" s="27">
        <v>30000</v>
      </c>
      <c r="F27" s="24"/>
      <c r="G27" s="24"/>
      <c r="H27" s="38">
        <f t="shared" ref="H27:H32" si="3">E27*D27</f>
        <v>30000</v>
      </c>
      <c r="I27" s="9">
        <f t="shared" si="0"/>
        <v>773996</v>
      </c>
      <c r="K27" s="14"/>
      <c r="L27" s="15"/>
    </row>
    <row r="28" spans="1:12" ht="15.75" x14ac:dyDescent="0.25">
      <c r="A28" s="10"/>
      <c r="B28" s="34" t="s">
        <v>20</v>
      </c>
      <c r="C28" s="34" t="s">
        <v>31</v>
      </c>
      <c r="D28" s="34">
        <v>2</v>
      </c>
      <c r="E28" s="27">
        <v>30000</v>
      </c>
      <c r="F28" s="24"/>
      <c r="G28" s="24"/>
      <c r="H28" s="38">
        <f t="shared" si="3"/>
        <v>60000</v>
      </c>
      <c r="I28" s="9">
        <f t="shared" si="0"/>
        <v>713996</v>
      </c>
      <c r="K28" s="14"/>
      <c r="L28" s="15"/>
    </row>
    <row r="29" spans="1:12" ht="15.75" x14ac:dyDescent="0.25">
      <c r="B29" s="34"/>
      <c r="C29" s="34"/>
      <c r="D29" s="34"/>
      <c r="E29" s="27"/>
      <c r="F29" s="24"/>
      <c r="G29" s="24"/>
      <c r="H29" s="38">
        <f t="shared" si="3"/>
        <v>0</v>
      </c>
      <c r="I29" s="9">
        <f t="shared" si="0"/>
        <v>713996</v>
      </c>
      <c r="K29" s="14"/>
      <c r="L29" s="15"/>
    </row>
    <row r="30" spans="1:12" ht="15.75" x14ac:dyDescent="0.25">
      <c r="A30" s="10"/>
      <c r="B30" s="34"/>
      <c r="C30" s="34"/>
      <c r="D30" s="34"/>
      <c r="E30" s="27"/>
      <c r="F30" s="24"/>
      <c r="G30" s="24"/>
      <c r="H30" s="38">
        <f t="shared" si="3"/>
        <v>0</v>
      </c>
      <c r="I30" s="9">
        <f t="shared" si="0"/>
        <v>713996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38"/>
      <c r="I31" s="9">
        <f t="shared" si="0"/>
        <v>713996</v>
      </c>
      <c r="K31" s="14"/>
      <c r="L31" s="15"/>
    </row>
    <row r="32" spans="1:12" ht="15.75" x14ac:dyDescent="0.25">
      <c r="A32" s="10"/>
      <c r="B32" s="34" t="s">
        <v>17</v>
      </c>
      <c r="C32" s="34" t="s">
        <v>22</v>
      </c>
      <c r="D32" s="34"/>
      <c r="E32" s="27"/>
      <c r="F32" s="24"/>
      <c r="G32" s="24"/>
      <c r="H32" s="38">
        <f t="shared" si="3"/>
        <v>0</v>
      </c>
      <c r="I32" s="9">
        <f t="shared" si="0"/>
        <v>713996</v>
      </c>
      <c r="K32" s="14"/>
      <c r="L32" s="15"/>
    </row>
    <row r="33" spans="1:12" ht="15.75" x14ac:dyDescent="0.25">
      <c r="A33" s="10" t="s">
        <v>74</v>
      </c>
      <c r="B33" s="34" t="s">
        <v>39</v>
      </c>
      <c r="C33" s="34" t="s">
        <v>22</v>
      </c>
      <c r="D33" s="34">
        <v>4</v>
      </c>
      <c r="E33" s="27">
        <v>140000</v>
      </c>
      <c r="F33" s="24"/>
      <c r="G33" s="24"/>
      <c r="H33" s="38">
        <f t="shared" ref="H33:H59" si="4">D33*E33</f>
        <v>560000</v>
      </c>
      <c r="I33" s="9">
        <f t="shared" si="0"/>
        <v>153996</v>
      </c>
      <c r="K33" s="14"/>
      <c r="L33" s="15"/>
    </row>
    <row r="34" spans="1:12" ht="15.75" x14ac:dyDescent="0.25">
      <c r="A34" s="10"/>
      <c r="B34" s="34" t="s">
        <v>37</v>
      </c>
      <c r="C34" s="34" t="s">
        <v>21</v>
      </c>
      <c r="D34" s="34">
        <v>60</v>
      </c>
      <c r="E34" s="27">
        <v>3300</v>
      </c>
      <c r="F34" s="24"/>
      <c r="G34" s="24"/>
      <c r="H34" s="38">
        <f t="shared" si="4"/>
        <v>198000</v>
      </c>
      <c r="I34" s="9">
        <f t="shared" si="0"/>
        <v>-44004</v>
      </c>
      <c r="K34" s="14"/>
      <c r="L34" s="15"/>
    </row>
    <row r="35" spans="1:12" ht="15.75" x14ac:dyDescent="0.25">
      <c r="A35" s="10"/>
      <c r="B35" s="34" t="s">
        <v>38</v>
      </c>
      <c r="C35" s="34"/>
      <c r="D35" s="34">
        <v>1</v>
      </c>
      <c r="E35" s="27">
        <v>30000</v>
      </c>
      <c r="F35" s="24"/>
      <c r="G35" s="24"/>
      <c r="H35" s="38">
        <f t="shared" si="4"/>
        <v>30000</v>
      </c>
      <c r="I35" s="9">
        <f t="shared" si="0"/>
        <v>-74004</v>
      </c>
      <c r="K35" s="14"/>
      <c r="L35" s="15"/>
    </row>
    <row r="36" spans="1:12" ht="15.75" x14ac:dyDescent="0.25">
      <c r="A36" s="10"/>
      <c r="B36" s="34" t="s">
        <v>20</v>
      </c>
      <c r="C36" s="34" t="s">
        <v>31</v>
      </c>
      <c r="D36" s="34">
        <v>2</v>
      </c>
      <c r="E36" s="27">
        <v>30000</v>
      </c>
      <c r="F36" s="24"/>
      <c r="G36" s="24"/>
      <c r="H36" s="38">
        <f t="shared" si="4"/>
        <v>60000</v>
      </c>
      <c r="I36" s="9">
        <f t="shared" si="0"/>
        <v>-134004</v>
      </c>
      <c r="K36" s="14"/>
      <c r="L36" s="15"/>
    </row>
    <row r="37" spans="1:12" ht="15.75" x14ac:dyDescent="0.25">
      <c r="A37" s="10"/>
      <c r="B37" s="34" t="s">
        <v>16</v>
      </c>
      <c r="C37" s="34" t="s">
        <v>42</v>
      </c>
      <c r="D37" s="34">
        <v>1</v>
      </c>
      <c r="E37" s="22">
        <v>30000</v>
      </c>
      <c r="F37" s="24"/>
      <c r="G37" s="24"/>
      <c r="H37" s="38">
        <f t="shared" si="4"/>
        <v>30000</v>
      </c>
      <c r="I37" s="9">
        <f t="shared" si="0"/>
        <v>-164004</v>
      </c>
      <c r="K37" s="14"/>
      <c r="L37" s="15"/>
    </row>
    <row r="38" spans="1:12" ht="15.75" x14ac:dyDescent="0.25">
      <c r="A38" s="40"/>
      <c r="B38" s="34" t="s">
        <v>15</v>
      </c>
      <c r="C38" s="34" t="s">
        <v>40</v>
      </c>
      <c r="D38" s="34">
        <v>1</v>
      </c>
      <c r="E38" s="22">
        <v>44000</v>
      </c>
      <c r="F38" s="24"/>
      <c r="G38" s="24"/>
      <c r="H38" s="38">
        <f t="shared" si="4"/>
        <v>44000</v>
      </c>
      <c r="I38" s="9"/>
      <c r="K38" s="14"/>
      <c r="L38" s="15"/>
    </row>
    <row r="39" spans="1:12" ht="15.75" x14ac:dyDescent="0.25">
      <c r="B39" s="34" t="s">
        <v>27</v>
      </c>
      <c r="C39" s="34" t="s">
        <v>25</v>
      </c>
      <c r="D39" s="34">
        <v>1</v>
      </c>
      <c r="E39" s="27">
        <v>520000</v>
      </c>
      <c r="F39" s="24"/>
      <c r="G39" s="24"/>
      <c r="H39" s="38">
        <f t="shared" si="4"/>
        <v>520000</v>
      </c>
      <c r="I39" s="9">
        <f>I37+F39+G39-H39</f>
        <v>-684004</v>
      </c>
      <c r="K39" s="14"/>
      <c r="L39" s="15"/>
    </row>
    <row r="40" spans="1:12" ht="15.75" x14ac:dyDescent="0.25">
      <c r="A40" s="25" t="s">
        <v>75</v>
      </c>
      <c r="B40" s="34"/>
      <c r="C40" s="34"/>
      <c r="D40" s="34"/>
      <c r="E40" s="36"/>
      <c r="F40" s="24"/>
      <c r="G40" s="24"/>
      <c r="H40" s="38">
        <f t="shared" si="4"/>
        <v>0</v>
      </c>
      <c r="I40" s="9">
        <f t="shared" si="0"/>
        <v>-684004</v>
      </c>
      <c r="K40" s="14"/>
      <c r="L40" s="15"/>
    </row>
    <row r="41" spans="1:12" ht="15.75" x14ac:dyDescent="0.25">
      <c r="A41" s="10"/>
      <c r="B41" s="34" t="s">
        <v>17</v>
      </c>
      <c r="C41" s="34" t="s">
        <v>22</v>
      </c>
      <c r="D41" s="34">
        <v>50</v>
      </c>
      <c r="E41" s="36">
        <v>17000</v>
      </c>
      <c r="F41" s="24"/>
      <c r="G41" s="24"/>
      <c r="H41" s="38">
        <f t="shared" si="4"/>
        <v>850000</v>
      </c>
      <c r="I41" s="9">
        <f t="shared" si="0"/>
        <v>-1534004</v>
      </c>
      <c r="K41" s="14"/>
      <c r="L41" s="15"/>
    </row>
    <row r="42" spans="1:12" ht="15.75" x14ac:dyDescent="0.25">
      <c r="A42" s="10"/>
      <c r="B42" s="34" t="s">
        <v>39</v>
      </c>
      <c r="C42" s="34" t="s">
        <v>22</v>
      </c>
      <c r="D42" s="34">
        <v>4</v>
      </c>
      <c r="E42" s="36">
        <v>140000</v>
      </c>
      <c r="F42" s="24"/>
      <c r="G42" s="24"/>
      <c r="H42" s="38">
        <f t="shared" si="4"/>
        <v>560000</v>
      </c>
      <c r="I42" s="9">
        <f t="shared" si="0"/>
        <v>-2094004</v>
      </c>
      <c r="K42" s="14"/>
      <c r="L42" s="15"/>
    </row>
    <row r="43" spans="1:12" ht="15.75" x14ac:dyDescent="0.25">
      <c r="A43" s="10"/>
      <c r="B43" s="34" t="s">
        <v>37</v>
      </c>
      <c r="C43" s="34" t="s">
        <v>21</v>
      </c>
      <c r="D43" s="34">
        <v>60</v>
      </c>
      <c r="E43" s="36">
        <v>3300</v>
      </c>
      <c r="F43" s="24"/>
      <c r="G43" s="24"/>
      <c r="H43" s="38">
        <f t="shared" si="4"/>
        <v>198000</v>
      </c>
      <c r="I43" s="9">
        <f t="shared" si="0"/>
        <v>-2292004</v>
      </c>
      <c r="K43" s="14"/>
      <c r="L43" s="15"/>
    </row>
    <row r="44" spans="1:12" ht="15.75" x14ac:dyDescent="0.25">
      <c r="A44" s="10"/>
      <c r="B44" s="34" t="s">
        <v>38</v>
      </c>
      <c r="C44" s="34"/>
      <c r="D44" s="34">
        <v>1</v>
      </c>
      <c r="E44" s="36">
        <v>30000</v>
      </c>
      <c r="F44" s="24"/>
      <c r="G44" s="24"/>
      <c r="H44" s="38">
        <f t="shared" si="4"/>
        <v>30000</v>
      </c>
      <c r="I44" s="9">
        <f t="shared" si="0"/>
        <v>-2322004</v>
      </c>
      <c r="K44" s="14"/>
      <c r="L44" s="15"/>
    </row>
    <row r="45" spans="1:12" ht="15.75" x14ac:dyDescent="0.25">
      <c r="A45" s="25"/>
      <c r="B45" s="34" t="s">
        <v>20</v>
      </c>
      <c r="C45" s="34" t="s">
        <v>31</v>
      </c>
      <c r="D45" s="34">
        <v>2</v>
      </c>
      <c r="E45" s="36">
        <v>30000</v>
      </c>
      <c r="F45" s="24"/>
      <c r="G45" s="24"/>
      <c r="H45" s="38">
        <f t="shared" si="4"/>
        <v>60000</v>
      </c>
      <c r="I45" s="9">
        <f t="shared" si="0"/>
        <v>-2382004</v>
      </c>
      <c r="K45" s="14"/>
      <c r="L45" s="15"/>
    </row>
    <row r="46" spans="1:12" ht="15.75" x14ac:dyDescent="0.25">
      <c r="A46" s="10"/>
      <c r="B46" s="34"/>
      <c r="C46" s="34"/>
      <c r="D46" s="34"/>
      <c r="E46" s="36"/>
      <c r="F46" s="24"/>
      <c r="G46" s="24"/>
      <c r="H46" s="38">
        <f t="shared" si="4"/>
        <v>0</v>
      </c>
      <c r="I46" s="9">
        <f t="shared" si="0"/>
        <v>-2382004</v>
      </c>
      <c r="K46" s="14"/>
      <c r="L46" s="15"/>
    </row>
    <row r="47" spans="1:12" ht="15.75" x14ac:dyDescent="0.25">
      <c r="A47" s="10"/>
      <c r="B47" s="34"/>
      <c r="C47" s="34"/>
      <c r="D47" s="34"/>
      <c r="E47" s="36"/>
      <c r="F47" s="24"/>
      <c r="G47" s="24"/>
      <c r="H47" s="38">
        <f t="shared" si="4"/>
        <v>0</v>
      </c>
      <c r="I47" s="9">
        <f t="shared" si="0"/>
        <v>-2382004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38">
        <f t="shared" si="4"/>
        <v>0</v>
      </c>
      <c r="I48" s="9">
        <f t="shared" si="0"/>
        <v>-2382004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38">
        <f t="shared" si="4"/>
        <v>0</v>
      </c>
      <c r="I49" s="9">
        <f t="shared" si="0"/>
        <v>-2382004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38">
        <f t="shared" si="4"/>
        <v>0</v>
      </c>
      <c r="I50" s="9">
        <f t="shared" si="0"/>
        <v>-2382004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38">
        <f t="shared" si="4"/>
        <v>0</v>
      </c>
      <c r="I51" s="9">
        <f t="shared" si="0"/>
        <v>-2382004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38">
        <f t="shared" si="4"/>
        <v>0</v>
      </c>
      <c r="I52" s="9">
        <f t="shared" si="0"/>
        <v>-2382004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38">
        <f t="shared" si="4"/>
        <v>0</v>
      </c>
      <c r="I53" s="9">
        <f t="shared" si="0"/>
        <v>-2382004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38">
        <f t="shared" si="4"/>
        <v>0</v>
      </c>
      <c r="I54" s="9">
        <f t="shared" si="0"/>
        <v>-2382004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38">
        <f t="shared" si="4"/>
        <v>0</v>
      </c>
      <c r="I55" s="9">
        <f t="shared" si="0"/>
        <v>-2382004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38">
        <f t="shared" si="4"/>
        <v>0</v>
      </c>
      <c r="I56" s="9">
        <f t="shared" si="0"/>
        <v>-2382004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38">
        <f t="shared" si="4"/>
        <v>0</v>
      </c>
      <c r="I57" s="9">
        <f t="shared" si="0"/>
        <v>-2382004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38">
        <f t="shared" si="4"/>
        <v>0</v>
      </c>
      <c r="I58" s="9">
        <f t="shared" si="0"/>
        <v>-2382004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38">
        <f t="shared" si="4"/>
        <v>0</v>
      </c>
      <c r="I59" s="9">
        <f t="shared" si="0"/>
        <v>-2382004</v>
      </c>
      <c r="K59" s="14"/>
      <c r="L59" s="15"/>
    </row>
    <row r="60" spans="1:12" ht="15.75" x14ac:dyDescent="0.25">
      <c r="A60" s="16" t="s">
        <v>76</v>
      </c>
      <c r="B60" s="16"/>
      <c r="C60" s="16"/>
      <c r="D60" s="16"/>
      <c r="E60" s="17"/>
      <c r="F60" s="18">
        <f>SUM(F5:F25)</f>
        <v>500000</v>
      </c>
      <c r="G60" s="18">
        <f>SUM(G5:G10)</f>
        <v>0</v>
      </c>
      <c r="H60" s="47">
        <f>SUM(H5:H59)</f>
        <v>5829000</v>
      </c>
      <c r="I60" s="49">
        <f>I4+F61-H60</f>
        <v>-2426004</v>
      </c>
    </row>
    <row r="61" spans="1:12" ht="15.75" x14ac:dyDescent="0.25">
      <c r="A61" s="51" t="s">
        <v>77</v>
      </c>
      <c r="B61" s="52"/>
      <c r="C61" s="19"/>
      <c r="D61" s="19"/>
      <c r="E61" s="20"/>
      <c r="F61" s="53">
        <f>F60+G60</f>
        <v>500000</v>
      </c>
      <c r="G61" s="54"/>
      <c r="H61" s="48"/>
      <c r="I61" s="50"/>
    </row>
    <row r="62" spans="1:12" x14ac:dyDescent="0.25">
      <c r="E62" s="28"/>
      <c r="H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47" workbookViewId="0">
      <selection activeCell="G65" sqref="G65"/>
    </sheetView>
  </sheetViews>
  <sheetFormatPr defaultRowHeight="15" x14ac:dyDescent="0.25"/>
  <cols>
    <col min="1" max="1" width="21.85546875" bestFit="1" customWidth="1"/>
    <col min="2" max="2" width="22.42578125" bestFit="1" customWidth="1"/>
    <col min="5" max="5" width="10" bestFit="1" customWidth="1"/>
    <col min="6" max="6" width="13.7109375" bestFit="1" customWidth="1"/>
    <col min="7" max="7" width="14.85546875" bestFit="1" customWidth="1"/>
    <col min="8" max="8" width="15.7109375" style="61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43" t="s">
        <v>80</v>
      </c>
      <c r="B1" s="44"/>
      <c r="C1" s="44"/>
      <c r="D1" s="44"/>
      <c r="E1" s="44"/>
      <c r="F1" s="44"/>
      <c r="G1" s="44"/>
      <c r="H1" s="44"/>
      <c r="I1" s="45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6" t="s">
        <v>4</v>
      </c>
      <c r="G2" s="46"/>
      <c r="H2" s="56" t="s">
        <v>5</v>
      </c>
      <c r="I2" s="42" t="s">
        <v>6</v>
      </c>
    </row>
    <row r="3" spans="1:10" ht="15.75" x14ac:dyDescent="0.25">
      <c r="A3" s="1"/>
      <c r="B3" s="2"/>
      <c r="C3" s="2"/>
      <c r="D3" s="2"/>
      <c r="E3" s="31"/>
      <c r="F3" s="42" t="s">
        <v>7</v>
      </c>
      <c r="G3" s="42" t="s">
        <v>8</v>
      </c>
      <c r="H3" s="56"/>
      <c r="I3" s="42"/>
    </row>
    <row r="4" spans="1:10" ht="15.75" x14ac:dyDescent="0.25">
      <c r="A4" s="3" t="s">
        <v>81</v>
      </c>
      <c r="B4" s="3"/>
      <c r="C4" s="3"/>
      <c r="D4" s="3"/>
      <c r="E4" s="32"/>
      <c r="F4" s="4"/>
      <c r="G4" s="4"/>
      <c r="H4" s="57"/>
      <c r="I4" s="9">
        <v>-2426004</v>
      </c>
    </row>
    <row r="5" spans="1:10" ht="15.75" x14ac:dyDescent="0.25">
      <c r="A5" s="5" t="s">
        <v>84</v>
      </c>
      <c r="B5" s="6" t="s">
        <v>43</v>
      </c>
      <c r="C5" s="6"/>
      <c r="D5" s="7"/>
      <c r="E5" s="33"/>
      <c r="F5" s="8">
        <v>500000</v>
      </c>
      <c r="G5" s="8"/>
      <c r="H5" s="58"/>
      <c r="I5" s="9">
        <f>I4+F5+G5-H5</f>
        <v>-1926004</v>
      </c>
    </row>
    <row r="6" spans="1:10" ht="15.75" x14ac:dyDescent="0.25">
      <c r="A6" s="5" t="s">
        <v>85</v>
      </c>
      <c r="B6" s="6" t="s">
        <v>28</v>
      </c>
      <c r="C6" s="6"/>
      <c r="D6" s="7"/>
      <c r="E6" s="33"/>
      <c r="F6" s="8">
        <v>2000000</v>
      </c>
      <c r="G6" s="8"/>
      <c r="H6" s="58"/>
      <c r="I6" s="9">
        <f>I5+F6+G6-H6</f>
        <v>73996</v>
      </c>
    </row>
    <row r="7" spans="1:10" ht="15.75" x14ac:dyDescent="0.25">
      <c r="A7" s="5" t="s">
        <v>86</v>
      </c>
      <c r="B7" s="6" t="s">
        <v>87</v>
      </c>
      <c r="C7" s="6"/>
      <c r="D7" s="7"/>
      <c r="E7" s="33"/>
      <c r="F7" s="8"/>
      <c r="G7" s="8">
        <v>1000000</v>
      </c>
      <c r="H7" s="58"/>
      <c r="I7" s="9">
        <f>I6+F7+G7-H7</f>
        <v>1073996</v>
      </c>
    </row>
    <row r="8" spans="1:10" ht="15.75" x14ac:dyDescent="0.25">
      <c r="A8" s="5" t="s">
        <v>88</v>
      </c>
      <c r="B8" s="6" t="s">
        <v>89</v>
      </c>
      <c r="C8" s="6"/>
      <c r="D8" s="7"/>
      <c r="E8" s="33"/>
      <c r="F8" s="8"/>
      <c r="G8" s="8">
        <v>2000000</v>
      </c>
      <c r="H8" s="58"/>
      <c r="I8" s="9">
        <f>I7+F8+G8-H8</f>
        <v>3073996</v>
      </c>
    </row>
    <row r="9" spans="1:10" ht="15.75" x14ac:dyDescent="0.25">
      <c r="A9" s="5" t="s">
        <v>90</v>
      </c>
      <c r="B9" s="37" t="s">
        <v>91</v>
      </c>
      <c r="C9" s="6"/>
      <c r="D9" s="7"/>
      <c r="E9" s="33"/>
      <c r="F9" s="8"/>
      <c r="G9" s="8">
        <v>10000000</v>
      </c>
      <c r="H9" s="58"/>
      <c r="I9" s="9">
        <f>I8+F9+G9-H9</f>
        <v>13073996</v>
      </c>
    </row>
    <row r="10" spans="1:10" ht="15.75" x14ac:dyDescent="0.25">
      <c r="A10" s="5" t="s">
        <v>92</v>
      </c>
      <c r="B10" s="6" t="s">
        <v>89</v>
      </c>
      <c r="C10" s="6"/>
      <c r="D10" s="7"/>
      <c r="E10" s="33"/>
      <c r="F10" s="8"/>
      <c r="G10" s="8">
        <v>2000000</v>
      </c>
      <c r="H10" s="58">
        <v>0</v>
      </c>
      <c r="I10" s="9">
        <f>I9+F10+G10-H10</f>
        <v>15073996</v>
      </c>
    </row>
    <row r="11" spans="1:10" ht="15.75" x14ac:dyDescent="0.25">
      <c r="A11" s="5"/>
      <c r="B11" s="6"/>
      <c r="C11" s="6"/>
      <c r="D11" s="7"/>
      <c r="E11" s="33"/>
      <c r="F11" s="8"/>
      <c r="G11" s="8"/>
      <c r="H11" s="58"/>
      <c r="I11" s="9">
        <f>I10+F11+G11-H11</f>
        <v>15073996</v>
      </c>
    </row>
    <row r="12" spans="1:10" ht="15.75" x14ac:dyDescent="0.25">
      <c r="A12" s="5"/>
      <c r="B12" s="6"/>
      <c r="C12" s="6"/>
      <c r="D12" s="7"/>
      <c r="E12" s="33"/>
      <c r="F12" s="8"/>
      <c r="G12" s="8"/>
      <c r="H12" s="58"/>
      <c r="I12" s="9">
        <f>I11+F12+G12-H12</f>
        <v>15073996</v>
      </c>
    </row>
    <row r="13" spans="1:10" ht="15.75" x14ac:dyDescent="0.25">
      <c r="A13" s="5"/>
      <c r="B13" s="34" t="s">
        <v>17</v>
      </c>
      <c r="C13" s="34" t="s">
        <v>22</v>
      </c>
      <c r="D13" s="34">
        <v>0</v>
      </c>
      <c r="E13" s="55"/>
      <c r="F13" s="8"/>
      <c r="G13" s="8"/>
      <c r="H13" s="58">
        <f>D13*E13</f>
        <v>0</v>
      </c>
      <c r="I13" s="9">
        <f>I12+F13+G13-H13</f>
        <v>15073996</v>
      </c>
    </row>
    <row r="14" spans="1:10" ht="15.75" x14ac:dyDescent="0.25">
      <c r="A14" s="25" t="s">
        <v>95</v>
      </c>
      <c r="B14" s="34" t="s">
        <v>36</v>
      </c>
      <c r="C14" s="34" t="s">
        <v>22</v>
      </c>
      <c r="D14" s="34">
        <v>4</v>
      </c>
      <c r="E14" s="55">
        <v>140</v>
      </c>
      <c r="F14" s="23"/>
      <c r="G14" s="23"/>
      <c r="H14" s="33">
        <v>560000</v>
      </c>
      <c r="I14" s="9">
        <f t="shared" ref="I14:I15" si="0">I13+F14+G14-H14</f>
        <v>14513996</v>
      </c>
    </row>
    <row r="15" spans="1:10" ht="15.75" x14ac:dyDescent="0.25">
      <c r="A15" s="10"/>
      <c r="B15" s="34" t="s">
        <v>37</v>
      </c>
      <c r="C15" s="34" t="s">
        <v>24</v>
      </c>
      <c r="D15" s="34">
        <v>60</v>
      </c>
      <c r="E15" s="55">
        <v>3</v>
      </c>
      <c r="F15" s="23"/>
      <c r="G15" s="23"/>
      <c r="H15" s="33">
        <v>180000</v>
      </c>
      <c r="I15" s="9">
        <f t="shared" si="0"/>
        <v>14333996</v>
      </c>
      <c r="J15" s="11"/>
    </row>
    <row r="16" spans="1:10" ht="15.75" x14ac:dyDescent="0.25">
      <c r="A16" s="10"/>
      <c r="B16" s="34" t="s">
        <v>38</v>
      </c>
      <c r="C16" s="34"/>
      <c r="D16" s="34">
        <v>1</v>
      </c>
      <c r="E16" s="55">
        <v>25</v>
      </c>
      <c r="F16" s="23"/>
      <c r="G16" s="23"/>
      <c r="H16" s="33">
        <v>25000</v>
      </c>
      <c r="I16" s="9">
        <f t="shared" ref="I6:I59" si="1">I15+F16+G16-H16</f>
        <v>14308996</v>
      </c>
    </row>
    <row r="17" spans="1:12" ht="15.75" x14ac:dyDescent="0.25">
      <c r="A17" s="10"/>
      <c r="B17" s="34" t="s">
        <v>20</v>
      </c>
      <c r="C17" s="34" t="s">
        <v>31</v>
      </c>
      <c r="D17" s="34">
        <v>2</v>
      </c>
      <c r="E17" s="55">
        <v>35</v>
      </c>
      <c r="F17" s="23"/>
      <c r="G17" s="23"/>
      <c r="H17" s="33">
        <v>70000</v>
      </c>
      <c r="I17" s="9">
        <f t="shared" si="1"/>
        <v>14238996</v>
      </c>
    </row>
    <row r="18" spans="1:12" ht="15.75" x14ac:dyDescent="0.25">
      <c r="A18" s="10"/>
      <c r="B18" s="34" t="s">
        <v>93</v>
      </c>
      <c r="C18" s="34" t="s">
        <v>94</v>
      </c>
      <c r="D18" s="34">
        <v>1</v>
      </c>
      <c r="E18" s="55">
        <v>25</v>
      </c>
      <c r="F18" s="23"/>
      <c r="G18" s="23"/>
      <c r="H18" s="33">
        <v>25000</v>
      </c>
      <c r="I18" s="9">
        <f t="shared" si="1"/>
        <v>14213996</v>
      </c>
    </row>
    <row r="19" spans="1:12" ht="15.75" x14ac:dyDescent="0.25">
      <c r="A19" s="10"/>
      <c r="B19" s="34" t="s">
        <v>15</v>
      </c>
      <c r="C19" s="34" t="s">
        <v>29</v>
      </c>
      <c r="D19" s="34">
        <v>1</v>
      </c>
      <c r="E19" s="55">
        <v>44</v>
      </c>
      <c r="F19" s="23"/>
      <c r="G19" s="23"/>
      <c r="H19" s="33">
        <v>44000</v>
      </c>
      <c r="I19" s="9">
        <f t="shared" si="1"/>
        <v>14169996</v>
      </c>
      <c r="K19" s="12" t="s">
        <v>10</v>
      </c>
      <c r="L19" s="13">
        <v>904000</v>
      </c>
    </row>
    <row r="20" spans="1:12" ht="15.75" x14ac:dyDescent="0.25">
      <c r="A20" s="10"/>
      <c r="B20" s="34"/>
      <c r="C20" s="34"/>
      <c r="D20" s="34"/>
      <c r="E20" s="36"/>
      <c r="F20" s="23"/>
      <c r="G20" s="23"/>
      <c r="H20" s="59">
        <f t="shared" ref="H17:H26" si="2">D20*E20</f>
        <v>0</v>
      </c>
      <c r="I20" s="9">
        <f t="shared" si="1"/>
        <v>14169996</v>
      </c>
      <c r="K20" s="12" t="s">
        <v>11</v>
      </c>
      <c r="L20" s="13">
        <f>SUM(H23:H28)</f>
        <v>1685000</v>
      </c>
    </row>
    <row r="21" spans="1:12" ht="15.75" x14ac:dyDescent="0.25">
      <c r="A21" s="10"/>
      <c r="B21" s="34"/>
      <c r="C21" s="34"/>
      <c r="D21" s="34"/>
      <c r="E21" s="36"/>
      <c r="F21" s="23"/>
      <c r="G21" s="23"/>
      <c r="H21" s="59">
        <f t="shared" si="2"/>
        <v>0</v>
      </c>
      <c r="I21" s="9">
        <f t="shared" si="1"/>
        <v>14169996</v>
      </c>
      <c r="K21" s="12" t="s">
        <v>12</v>
      </c>
      <c r="L21" s="13">
        <f>SUM(H33:H39)</f>
        <v>869000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59">
        <f t="shared" si="2"/>
        <v>0</v>
      </c>
      <c r="I22" s="9">
        <f t="shared" si="1"/>
        <v>14169996</v>
      </c>
      <c r="K22" s="12" t="s">
        <v>13</v>
      </c>
      <c r="L22" s="13">
        <f>SUM(H40:H47)</f>
        <v>1830000</v>
      </c>
    </row>
    <row r="23" spans="1:12" ht="15.75" x14ac:dyDescent="0.25">
      <c r="A23" s="25" t="s">
        <v>96</v>
      </c>
      <c r="B23" s="34" t="s">
        <v>17</v>
      </c>
      <c r="C23" s="34" t="s">
        <v>22</v>
      </c>
      <c r="D23" s="34">
        <v>50</v>
      </c>
      <c r="E23" s="22">
        <v>17000</v>
      </c>
      <c r="F23" s="23"/>
      <c r="G23" s="23"/>
      <c r="H23" s="35">
        <f t="shared" si="2"/>
        <v>850000</v>
      </c>
      <c r="I23" s="9">
        <f t="shared" si="1"/>
        <v>13319996</v>
      </c>
      <c r="K23" s="12" t="s">
        <v>14</v>
      </c>
      <c r="L23" s="13"/>
    </row>
    <row r="24" spans="1:12" ht="15.75" x14ac:dyDescent="0.25">
      <c r="A24" s="10"/>
      <c r="B24" s="34" t="s">
        <v>39</v>
      </c>
      <c r="C24" s="34" t="s">
        <v>22</v>
      </c>
      <c r="D24" s="34">
        <v>4</v>
      </c>
      <c r="E24" s="22">
        <v>140000</v>
      </c>
      <c r="F24" s="23"/>
      <c r="G24" s="23"/>
      <c r="H24" s="35">
        <f t="shared" si="2"/>
        <v>560000</v>
      </c>
      <c r="I24" s="9">
        <f>I23+F24+G24-H24</f>
        <v>12759996</v>
      </c>
      <c r="K24" s="14"/>
      <c r="L24" s="15" t="e">
        <f>SUM</f>
        <v>#NAME?</v>
      </c>
    </row>
    <row r="25" spans="1:12" ht="15.75" x14ac:dyDescent="0.25">
      <c r="A25" s="10"/>
      <c r="B25" s="34" t="s">
        <v>37</v>
      </c>
      <c r="C25" s="34" t="s">
        <v>21</v>
      </c>
      <c r="D25" s="34">
        <v>60</v>
      </c>
      <c r="E25" s="22">
        <v>3000</v>
      </c>
      <c r="F25" s="24"/>
      <c r="G25" s="24"/>
      <c r="H25" s="35">
        <f t="shared" si="2"/>
        <v>180000</v>
      </c>
      <c r="I25" s="9">
        <f t="shared" si="1"/>
        <v>12579996</v>
      </c>
      <c r="K25" s="30" t="s">
        <v>26</v>
      </c>
      <c r="L25" s="29">
        <f>L19+L20+L21+L22+L23</f>
        <v>5288000</v>
      </c>
    </row>
    <row r="26" spans="1:12" ht="15.75" x14ac:dyDescent="0.25">
      <c r="A26" s="10"/>
      <c r="B26" s="34" t="s">
        <v>38</v>
      </c>
      <c r="C26" s="34"/>
      <c r="D26" s="34">
        <v>1</v>
      </c>
      <c r="E26" s="22">
        <v>25000</v>
      </c>
      <c r="F26" s="24"/>
      <c r="G26" s="24"/>
      <c r="H26" s="35">
        <f t="shared" si="2"/>
        <v>25000</v>
      </c>
      <c r="I26" s="9">
        <f t="shared" si="1"/>
        <v>12554996</v>
      </c>
      <c r="K26" s="14"/>
      <c r="L26" s="15"/>
    </row>
    <row r="27" spans="1:12" ht="15.75" x14ac:dyDescent="0.25">
      <c r="B27" s="34" t="s">
        <v>20</v>
      </c>
      <c r="C27" s="34" t="s">
        <v>31</v>
      </c>
      <c r="D27" s="34">
        <v>2</v>
      </c>
      <c r="E27" s="27">
        <v>30000</v>
      </c>
      <c r="F27" s="24"/>
      <c r="G27" s="24"/>
      <c r="H27" s="38">
        <f t="shared" ref="H27:H32" si="3">E27*D27</f>
        <v>60000</v>
      </c>
      <c r="I27" s="9">
        <f t="shared" si="1"/>
        <v>12494996</v>
      </c>
      <c r="K27" s="14"/>
      <c r="L27" s="15"/>
    </row>
    <row r="28" spans="1:12" ht="15.75" x14ac:dyDescent="0.25">
      <c r="A28" s="10"/>
      <c r="B28" s="34" t="s">
        <v>9</v>
      </c>
      <c r="C28" s="34" t="s">
        <v>35</v>
      </c>
      <c r="D28" s="34">
        <v>1</v>
      </c>
      <c r="E28" s="27">
        <v>10000</v>
      </c>
      <c r="F28" s="24"/>
      <c r="G28" s="24"/>
      <c r="H28" s="38">
        <f t="shared" si="3"/>
        <v>10000</v>
      </c>
      <c r="I28" s="9">
        <f t="shared" si="1"/>
        <v>12484996</v>
      </c>
      <c r="K28" s="14"/>
      <c r="L28" s="15"/>
    </row>
    <row r="29" spans="1:12" ht="15.75" x14ac:dyDescent="0.25">
      <c r="B29" s="34"/>
      <c r="C29" s="34"/>
      <c r="D29" s="34"/>
      <c r="E29" s="27"/>
      <c r="F29" s="24"/>
      <c r="G29" s="24"/>
      <c r="H29" s="60">
        <f t="shared" si="3"/>
        <v>0</v>
      </c>
      <c r="I29" s="9">
        <f t="shared" si="1"/>
        <v>12484996</v>
      </c>
      <c r="K29" s="14"/>
      <c r="L29" s="15"/>
    </row>
    <row r="30" spans="1:12" ht="15.75" x14ac:dyDescent="0.25">
      <c r="A30" s="10"/>
      <c r="B30" s="34"/>
      <c r="C30" s="34"/>
      <c r="D30" s="34"/>
      <c r="E30" s="27"/>
      <c r="F30" s="24"/>
      <c r="G30" s="24"/>
      <c r="H30" s="60">
        <f t="shared" si="3"/>
        <v>0</v>
      </c>
      <c r="I30" s="9">
        <f t="shared" si="1"/>
        <v>12484996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60"/>
      <c r="I31" s="9">
        <f t="shared" si="1"/>
        <v>12484996</v>
      </c>
      <c r="K31" s="14"/>
      <c r="L31" s="15"/>
    </row>
    <row r="32" spans="1:12" ht="15.75" x14ac:dyDescent="0.25">
      <c r="A32" s="10"/>
      <c r="B32" s="34" t="s">
        <v>30</v>
      </c>
      <c r="C32" s="34"/>
      <c r="D32" s="34"/>
      <c r="E32" s="27"/>
      <c r="F32" s="24"/>
      <c r="G32" s="24"/>
      <c r="H32" s="60">
        <f t="shared" si="3"/>
        <v>0</v>
      </c>
      <c r="I32" s="9">
        <f t="shared" si="1"/>
        <v>12484996</v>
      </c>
      <c r="K32" s="14"/>
      <c r="L32" s="15"/>
    </row>
    <row r="33" spans="1:12" ht="15.75" x14ac:dyDescent="0.25">
      <c r="A33" s="10" t="s">
        <v>116</v>
      </c>
      <c r="B33" s="34" t="s">
        <v>39</v>
      </c>
      <c r="C33" s="34" t="s">
        <v>22</v>
      </c>
      <c r="D33" s="34">
        <v>4</v>
      </c>
      <c r="E33" s="27">
        <v>140000</v>
      </c>
      <c r="F33" s="24"/>
      <c r="G33" s="24"/>
      <c r="H33" s="38">
        <f t="shared" ref="H33:H59" si="4">D33*E33</f>
        <v>560000</v>
      </c>
      <c r="I33" s="9">
        <f t="shared" si="1"/>
        <v>11924996</v>
      </c>
      <c r="K33" s="14"/>
      <c r="L33" s="15"/>
    </row>
    <row r="34" spans="1:12" ht="15.75" x14ac:dyDescent="0.25">
      <c r="A34" s="10"/>
      <c r="B34" s="34" t="s">
        <v>37</v>
      </c>
      <c r="C34" s="34" t="s">
        <v>32</v>
      </c>
      <c r="D34" s="34">
        <v>60</v>
      </c>
      <c r="E34" s="27">
        <v>3000</v>
      </c>
      <c r="F34" s="24"/>
      <c r="G34" s="24"/>
      <c r="H34" s="38">
        <f t="shared" si="4"/>
        <v>180000</v>
      </c>
      <c r="I34" s="9">
        <f t="shared" si="1"/>
        <v>11744996</v>
      </c>
      <c r="K34" s="14"/>
      <c r="L34" s="15"/>
    </row>
    <row r="35" spans="1:12" ht="15.75" x14ac:dyDescent="0.25">
      <c r="A35" s="10"/>
      <c r="B35" s="62" t="s">
        <v>38</v>
      </c>
      <c r="C35" s="62"/>
      <c r="D35" s="62">
        <v>1</v>
      </c>
      <c r="E35" s="27">
        <v>25000</v>
      </c>
      <c r="F35" s="24"/>
      <c r="G35" s="24"/>
      <c r="H35" s="38">
        <f t="shared" si="4"/>
        <v>25000</v>
      </c>
      <c r="I35" s="9">
        <f t="shared" si="1"/>
        <v>11719996</v>
      </c>
      <c r="K35" s="14"/>
      <c r="L35" s="15"/>
    </row>
    <row r="36" spans="1:12" ht="15.75" x14ac:dyDescent="0.25">
      <c r="A36" s="10"/>
      <c r="B36" s="34" t="s">
        <v>15</v>
      </c>
      <c r="C36" s="34" t="s">
        <v>29</v>
      </c>
      <c r="D36" s="34">
        <v>1</v>
      </c>
      <c r="E36" s="27">
        <v>44000</v>
      </c>
      <c r="F36" s="24"/>
      <c r="G36" s="24"/>
      <c r="H36" s="38">
        <f t="shared" si="4"/>
        <v>44000</v>
      </c>
      <c r="I36" s="9">
        <f t="shared" si="1"/>
        <v>11675996</v>
      </c>
      <c r="K36" s="14"/>
      <c r="L36" s="15"/>
    </row>
    <row r="37" spans="1:12" ht="15.75" x14ac:dyDescent="0.25">
      <c r="A37" s="10"/>
      <c r="B37" s="34" t="s">
        <v>20</v>
      </c>
      <c r="C37" s="34" t="s">
        <v>31</v>
      </c>
      <c r="D37" s="34">
        <v>2</v>
      </c>
      <c r="E37" s="22">
        <v>30000</v>
      </c>
      <c r="F37" s="24"/>
      <c r="G37" s="24"/>
      <c r="H37" s="38">
        <f t="shared" si="4"/>
        <v>60000</v>
      </c>
      <c r="I37" s="9">
        <f t="shared" si="1"/>
        <v>11615996</v>
      </c>
      <c r="K37" s="14"/>
      <c r="L37" s="15"/>
    </row>
    <row r="38" spans="1:12" ht="15.75" x14ac:dyDescent="0.25">
      <c r="A38" s="40"/>
      <c r="B38" s="34"/>
      <c r="C38" s="34"/>
      <c r="D38" s="34"/>
      <c r="E38" s="22"/>
      <c r="F38" s="24"/>
      <c r="G38" s="24"/>
      <c r="H38" s="38">
        <f t="shared" si="4"/>
        <v>0</v>
      </c>
      <c r="I38" s="9"/>
      <c r="K38" s="14"/>
      <c r="L38" s="15"/>
    </row>
    <row r="39" spans="1:12" ht="15.75" x14ac:dyDescent="0.25">
      <c r="B39" s="34"/>
      <c r="C39" s="34"/>
      <c r="D39" s="34"/>
      <c r="E39" s="27"/>
      <c r="F39" s="24"/>
      <c r="G39" s="24"/>
      <c r="H39" s="38">
        <f t="shared" si="4"/>
        <v>0</v>
      </c>
      <c r="I39" s="9">
        <f>I37+F39+G39-H39</f>
        <v>11615996</v>
      </c>
      <c r="K39" s="14"/>
      <c r="L39" s="15"/>
    </row>
    <row r="40" spans="1:12" ht="15.75" x14ac:dyDescent="0.25">
      <c r="A40" s="25" t="s">
        <v>117</v>
      </c>
      <c r="B40" s="34" t="s">
        <v>17</v>
      </c>
      <c r="C40" s="34" t="s">
        <v>22</v>
      </c>
      <c r="D40" s="34">
        <v>25</v>
      </c>
      <c r="E40" s="36">
        <v>17000</v>
      </c>
      <c r="F40" s="24"/>
      <c r="G40" s="24"/>
      <c r="H40" s="38">
        <f t="shared" si="4"/>
        <v>425000</v>
      </c>
      <c r="I40" s="9">
        <f t="shared" si="1"/>
        <v>11190996</v>
      </c>
      <c r="K40" s="14"/>
      <c r="L40" s="15"/>
    </row>
    <row r="41" spans="1:12" ht="15.75" x14ac:dyDescent="0.25">
      <c r="A41" s="10"/>
      <c r="B41" s="34" t="s">
        <v>39</v>
      </c>
      <c r="C41" s="34" t="s">
        <v>22</v>
      </c>
      <c r="D41" s="34">
        <v>4</v>
      </c>
      <c r="E41" s="36">
        <v>140000</v>
      </c>
      <c r="F41" s="24"/>
      <c r="G41" s="24"/>
      <c r="H41" s="38">
        <f t="shared" si="4"/>
        <v>560000</v>
      </c>
      <c r="I41" s="9">
        <f t="shared" si="1"/>
        <v>10630996</v>
      </c>
      <c r="K41" s="14"/>
      <c r="L41" s="15"/>
    </row>
    <row r="42" spans="1:12" ht="15.75" x14ac:dyDescent="0.25">
      <c r="A42" s="10"/>
      <c r="B42" s="34" t="s">
        <v>37</v>
      </c>
      <c r="C42" s="34" t="s">
        <v>21</v>
      </c>
      <c r="D42" s="34">
        <v>60</v>
      </c>
      <c r="E42" s="36">
        <v>3000</v>
      </c>
      <c r="F42" s="24"/>
      <c r="G42" s="24"/>
      <c r="H42" s="38">
        <f t="shared" si="4"/>
        <v>180000</v>
      </c>
      <c r="I42" s="9">
        <f t="shared" si="1"/>
        <v>10450996</v>
      </c>
      <c r="K42" s="14"/>
      <c r="L42" s="15"/>
    </row>
    <row r="43" spans="1:12" ht="15.75" x14ac:dyDescent="0.25">
      <c r="A43" s="10"/>
      <c r="B43" s="34" t="s">
        <v>38</v>
      </c>
      <c r="C43" s="34"/>
      <c r="D43" s="34">
        <v>1</v>
      </c>
      <c r="E43" s="36">
        <v>25000</v>
      </c>
      <c r="F43" s="24"/>
      <c r="G43" s="24"/>
      <c r="H43" s="38">
        <f t="shared" si="4"/>
        <v>25000</v>
      </c>
      <c r="I43" s="9">
        <f t="shared" si="1"/>
        <v>10425996</v>
      </c>
      <c r="K43" s="14"/>
      <c r="L43" s="15"/>
    </row>
    <row r="44" spans="1:12" ht="15.75" x14ac:dyDescent="0.25">
      <c r="A44" s="10"/>
      <c r="B44" s="34" t="s">
        <v>20</v>
      </c>
      <c r="C44" s="34" t="s">
        <v>31</v>
      </c>
      <c r="D44" s="34">
        <v>2</v>
      </c>
      <c r="E44" s="36">
        <v>30000</v>
      </c>
      <c r="F44" s="24"/>
      <c r="G44" s="24"/>
      <c r="H44" s="38">
        <f t="shared" si="4"/>
        <v>60000</v>
      </c>
      <c r="I44" s="9">
        <f t="shared" si="1"/>
        <v>10365996</v>
      </c>
      <c r="K44" s="14"/>
      <c r="L44" s="15"/>
    </row>
    <row r="45" spans="1:12" ht="15.75" x14ac:dyDescent="0.25">
      <c r="A45" s="25"/>
      <c r="B45" s="34" t="s">
        <v>27</v>
      </c>
      <c r="C45" s="34" t="s">
        <v>25</v>
      </c>
      <c r="D45" s="34">
        <v>1</v>
      </c>
      <c r="E45" s="36">
        <v>580000</v>
      </c>
      <c r="F45" s="24"/>
      <c r="G45" s="24"/>
      <c r="H45" s="38">
        <f t="shared" si="4"/>
        <v>580000</v>
      </c>
      <c r="I45" s="9">
        <f t="shared" si="1"/>
        <v>9785996</v>
      </c>
      <c r="K45" s="14"/>
      <c r="L45" s="15"/>
    </row>
    <row r="46" spans="1:12" ht="15.75" x14ac:dyDescent="0.25">
      <c r="A46" s="10"/>
      <c r="B46" s="34"/>
      <c r="C46" s="34"/>
      <c r="D46" s="34"/>
      <c r="E46" s="36"/>
      <c r="F46" s="24"/>
      <c r="G46" s="24"/>
      <c r="H46" s="60">
        <f t="shared" si="4"/>
        <v>0</v>
      </c>
      <c r="I46" s="9">
        <f t="shared" si="1"/>
        <v>9785996</v>
      </c>
      <c r="K46" s="14"/>
      <c r="L46" s="15"/>
    </row>
    <row r="47" spans="1:12" ht="15.75" x14ac:dyDescent="0.25">
      <c r="A47" s="10"/>
      <c r="B47" s="34"/>
      <c r="C47" s="34"/>
      <c r="D47" s="34"/>
      <c r="E47" s="36"/>
      <c r="F47" s="24"/>
      <c r="G47" s="24"/>
      <c r="H47" s="60">
        <f t="shared" si="4"/>
        <v>0</v>
      </c>
      <c r="I47" s="9">
        <f t="shared" si="1"/>
        <v>9785996</v>
      </c>
      <c r="K47" s="14"/>
      <c r="L47" s="15"/>
    </row>
    <row r="48" spans="1:12" ht="15.75" x14ac:dyDescent="0.25">
      <c r="B48" s="34"/>
      <c r="C48" s="34"/>
      <c r="D48" s="34"/>
      <c r="E48" s="36"/>
      <c r="F48" s="24"/>
      <c r="G48" s="24"/>
      <c r="H48" s="60">
        <f t="shared" si="4"/>
        <v>0</v>
      </c>
      <c r="I48" s="9">
        <f t="shared" si="1"/>
        <v>9785996</v>
      </c>
      <c r="K48" s="14"/>
      <c r="L48" s="15"/>
    </row>
    <row r="49" spans="1:12" ht="15.75" x14ac:dyDescent="0.25">
      <c r="A49" s="10"/>
      <c r="B49" s="34"/>
      <c r="C49" s="26"/>
      <c r="D49" s="34"/>
      <c r="E49" s="36"/>
      <c r="F49" s="24"/>
      <c r="G49" s="24"/>
      <c r="H49" s="60">
        <f t="shared" si="4"/>
        <v>0</v>
      </c>
      <c r="I49" s="9">
        <f t="shared" si="1"/>
        <v>9785996</v>
      </c>
      <c r="K49" s="14"/>
      <c r="L49" s="15"/>
    </row>
    <row r="50" spans="1:12" ht="15.75" x14ac:dyDescent="0.25">
      <c r="A50" s="10" t="s">
        <v>45</v>
      </c>
      <c r="B50" s="34"/>
      <c r="C50" s="34"/>
      <c r="D50" s="34"/>
      <c r="E50" s="36"/>
      <c r="F50" s="24"/>
      <c r="G50" s="24"/>
      <c r="H50" s="60">
        <f t="shared" si="4"/>
        <v>0</v>
      </c>
      <c r="I50" s="9">
        <f t="shared" si="1"/>
        <v>9785996</v>
      </c>
      <c r="K50" s="14"/>
      <c r="L50" s="15"/>
    </row>
    <row r="51" spans="1:12" ht="15.75" x14ac:dyDescent="0.25">
      <c r="A51" s="10"/>
      <c r="B51" s="34"/>
      <c r="C51" s="34"/>
      <c r="D51" s="34"/>
      <c r="E51" s="36"/>
      <c r="F51" s="24"/>
      <c r="G51" s="24"/>
      <c r="H51" s="60">
        <f t="shared" si="4"/>
        <v>0</v>
      </c>
      <c r="I51" s="9">
        <f t="shared" si="1"/>
        <v>9785996</v>
      </c>
      <c r="K51" s="14"/>
      <c r="L51" s="15"/>
    </row>
    <row r="52" spans="1:12" ht="15.75" x14ac:dyDescent="0.25">
      <c r="B52" s="34"/>
      <c r="C52" s="34"/>
      <c r="D52" s="34"/>
      <c r="E52" s="36"/>
      <c r="F52" s="24"/>
      <c r="G52" s="24"/>
      <c r="H52" s="60">
        <f t="shared" si="4"/>
        <v>0</v>
      </c>
      <c r="I52" s="9">
        <f t="shared" si="1"/>
        <v>9785996</v>
      </c>
      <c r="K52" s="14"/>
      <c r="L52" s="15"/>
    </row>
    <row r="53" spans="1:12" ht="15.75" x14ac:dyDescent="0.25">
      <c r="A53" s="10"/>
      <c r="B53" s="34"/>
      <c r="C53" s="34"/>
      <c r="D53" s="34"/>
      <c r="E53" s="36"/>
      <c r="F53" s="24"/>
      <c r="G53" s="24"/>
      <c r="H53" s="60">
        <f t="shared" si="4"/>
        <v>0</v>
      </c>
      <c r="I53" s="9">
        <f t="shared" si="1"/>
        <v>9785996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60">
        <f t="shared" si="4"/>
        <v>0</v>
      </c>
      <c r="I54" s="9">
        <f t="shared" si="1"/>
        <v>9785996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60">
        <f t="shared" si="4"/>
        <v>0</v>
      </c>
      <c r="I55" s="9">
        <f t="shared" si="1"/>
        <v>9785996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60">
        <f t="shared" si="4"/>
        <v>0</v>
      </c>
      <c r="I56" s="9">
        <f t="shared" si="1"/>
        <v>9785996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60">
        <f t="shared" si="4"/>
        <v>0</v>
      </c>
      <c r="I57" s="9">
        <f t="shared" si="1"/>
        <v>9785996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60">
        <f t="shared" si="4"/>
        <v>0</v>
      </c>
      <c r="I58" s="9">
        <f t="shared" si="1"/>
        <v>9785996</v>
      </c>
      <c r="K58" s="14"/>
      <c r="L58" s="15"/>
    </row>
    <row r="59" spans="1:12" ht="15.75" x14ac:dyDescent="0.25">
      <c r="A59" s="10"/>
      <c r="B59" s="34"/>
      <c r="C59" s="21"/>
      <c r="D59" s="34"/>
      <c r="E59" s="36"/>
      <c r="F59" s="24"/>
      <c r="G59" s="24"/>
      <c r="H59" s="60">
        <f t="shared" si="4"/>
        <v>0</v>
      </c>
      <c r="I59" s="9">
        <f t="shared" si="1"/>
        <v>9785996</v>
      </c>
      <c r="K59" s="14"/>
      <c r="L59" s="15"/>
    </row>
    <row r="60" spans="1:12" ht="15.75" x14ac:dyDescent="0.25">
      <c r="A60" s="16" t="s">
        <v>82</v>
      </c>
      <c r="B60" s="16"/>
      <c r="C60" s="16"/>
      <c r="D60" s="16"/>
      <c r="E60" s="17"/>
      <c r="F60" s="18">
        <f>SUM(F5:F25)</f>
        <v>2500000</v>
      </c>
      <c r="G60" s="18">
        <f>SUM(G5:G10)</f>
        <v>15000000</v>
      </c>
      <c r="H60" s="47">
        <f>SUM(H5:H59)</f>
        <v>5288000</v>
      </c>
      <c r="I60" s="49">
        <f>I4+F61-H60</f>
        <v>9785996</v>
      </c>
    </row>
    <row r="61" spans="1:12" ht="15.75" x14ac:dyDescent="0.25">
      <c r="A61" s="51" t="s">
        <v>83</v>
      </c>
      <c r="B61" s="52"/>
      <c r="C61" s="19"/>
      <c r="D61" s="19"/>
      <c r="E61" s="20"/>
      <c r="F61" s="53">
        <f>F60+G60</f>
        <v>17500000</v>
      </c>
      <c r="G61" s="54"/>
      <c r="H61" s="48"/>
      <c r="I61" s="50"/>
    </row>
    <row r="62" spans="1:12" x14ac:dyDescent="0.25">
      <c r="E62" s="28"/>
    </row>
  </sheetData>
  <mergeCells count="6">
    <mergeCell ref="A1:I1"/>
    <mergeCell ref="F2:G2"/>
    <mergeCell ref="H60:H61"/>
    <mergeCell ref="I60:I61"/>
    <mergeCell ref="A61:B61"/>
    <mergeCell ref="F61:G6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opLeftCell="A40" workbookViewId="0">
      <selection sqref="A1:L62"/>
    </sheetView>
  </sheetViews>
  <sheetFormatPr defaultRowHeight="15" x14ac:dyDescent="0.25"/>
  <cols>
    <col min="1" max="1" width="21.85546875" bestFit="1" customWidth="1"/>
    <col min="2" max="2" width="25.7109375" bestFit="1" customWidth="1"/>
    <col min="5" max="5" width="10" bestFit="1" customWidth="1"/>
    <col min="6" max="6" width="13.7109375" bestFit="1" customWidth="1"/>
    <col min="7" max="7" width="14.85546875" bestFit="1" customWidth="1"/>
    <col min="8" max="8" width="15.7109375" bestFit="1" customWidth="1"/>
    <col min="9" max="9" width="14.5703125" bestFit="1" customWidth="1"/>
    <col min="12" max="12" width="12.28515625" bestFit="1" customWidth="1"/>
  </cols>
  <sheetData>
    <row r="1" spans="1:10" ht="18.75" x14ac:dyDescent="0.25">
      <c r="A1" s="43" t="s">
        <v>97</v>
      </c>
      <c r="B1" s="44"/>
      <c r="C1" s="44"/>
      <c r="D1" s="44"/>
      <c r="E1" s="44"/>
      <c r="F1" s="44"/>
      <c r="G1" s="44"/>
      <c r="H1" s="44"/>
      <c r="I1" s="45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6" t="s">
        <v>4</v>
      </c>
      <c r="G2" s="46"/>
      <c r="H2" s="56" t="s">
        <v>5</v>
      </c>
      <c r="I2" s="42" t="s">
        <v>6</v>
      </c>
    </row>
    <row r="3" spans="1:10" ht="15.75" x14ac:dyDescent="0.25">
      <c r="A3" s="1"/>
      <c r="B3" s="2"/>
      <c r="C3" s="2"/>
      <c r="D3" s="2"/>
      <c r="E3" s="31"/>
      <c r="F3" s="42" t="s">
        <v>7</v>
      </c>
      <c r="G3" s="42" t="s">
        <v>8</v>
      </c>
      <c r="H3" s="56"/>
      <c r="I3" s="42"/>
    </row>
    <row r="4" spans="1:10" ht="15.75" x14ac:dyDescent="0.25">
      <c r="A4" s="3" t="s">
        <v>98</v>
      </c>
      <c r="B4" s="3"/>
      <c r="C4" s="3"/>
      <c r="D4" s="3"/>
      <c r="E4" s="32"/>
      <c r="F4" s="4"/>
      <c r="G4" s="4"/>
      <c r="H4" s="57"/>
      <c r="I4" s="9">
        <v>9785996</v>
      </c>
    </row>
    <row r="5" spans="1:10" ht="15.75" x14ac:dyDescent="0.25">
      <c r="A5" s="5" t="s">
        <v>101</v>
      </c>
      <c r="B5" s="6" t="s">
        <v>43</v>
      </c>
      <c r="C5" s="6"/>
      <c r="D5" s="7"/>
      <c r="E5" s="33"/>
      <c r="F5" s="8">
        <v>500000</v>
      </c>
      <c r="G5" s="8"/>
      <c r="H5" s="58"/>
      <c r="I5" s="9">
        <f>I4+F5+G5-H5</f>
        <v>10285996</v>
      </c>
    </row>
    <row r="6" spans="1:10" ht="15.75" x14ac:dyDescent="0.25">
      <c r="A6" s="5" t="s">
        <v>102</v>
      </c>
      <c r="B6" s="6" t="s">
        <v>103</v>
      </c>
      <c r="C6" s="6"/>
      <c r="D6" s="7"/>
      <c r="E6" s="33"/>
      <c r="F6" s="8"/>
      <c r="G6" s="8">
        <v>200000</v>
      </c>
      <c r="H6" s="58"/>
      <c r="I6" s="9">
        <f>I5+F6+G6-H6</f>
        <v>10485996</v>
      </c>
    </row>
    <row r="7" spans="1:10" ht="15.75" x14ac:dyDescent="0.25">
      <c r="A7" s="5" t="s">
        <v>104</v>
      </c>
      <c r="B7" s="6" t="s">
        <v>103</v>
      </c>
      <c r="C7" s="6"/>
      <c r="D7" s="7"/>
      <c r="E7" s="33"/>
      <c r="F7" s="8"/>
      <c r="G7" s="8">
        <v>200000</v>
      </c>
      <c r="H7" s="58"/>
      <c r="I7" s="9">
        <f>I6+F7+G7-H7</f>
        <v>10685996</v>
      </c>
    </row>
    <row r="8" spans="1:10" ht="15.75" x14ac:dyDescent="0.25">
      <c r="A8" s="5"/>
      <c r="B8" s="6"/>
      <c r="C8" s="6"/>
      <c r="D8" s="7"/>
      <c r="E8" s="33"/>
      <c r="F8" s="8"/>
      <c r="G8" s="8"/>
      <c r="H8" s="58"/>
      <c r="I8" s="9">
        <f>I7+F8+G8-H8</f>
        <v>10685996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58"/>
      <c r="I9" s="9">
        <f>I8+F9+G9-H9</f>
        <v>10685996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58">
        <v>0</v>
      </c>
      <c r="I10" s="9">
        <f>I9+F10+G10-H10</f>
        <v>10685996</v>
      </c>
    </row>
    <row r="11" spans="1:10" ht="15.75" x14ac:dyDescent="0.25">
      <c r="A11" s="5"/>
      <c r="B11" s="34" t="s">
        <v>30</v>
      </c>
      <c r="C11" s="34" t="s">
        <v>22</v>
      </c>
      <c r="D11" s="34">
        <v>10</v>
      </c>
      <c r="E11" s="33">
        <v>15000</v>
      </c>
      <c r="F11" s="8"/>
      <c r="G11" s="8"/>
      <c r="H11" s="33">
        <f>D11*E11</f>
        <v>150000</v>
      </c>
      <c r="I11" s="9">
        <f>I10+F11+G11-H11</f>
        <v>10535996</v>
      </c>
    </row>
    <row r="12" spans="1:10" ht="15.75" x14ac:dyDescent="0.25">
      <c r="A12" s="5"/>
      <c r="B12" s="34" t="s">
        <v>105</v>
      </c>
      <c r="C12" s="34" t="s">
        <v>22</v>
      </c>
      <c r="D12" s="34">
        <v>5</v>
      </c>
      <c r="E12" s="33">
        <v>120000</v>
      </c>
      <c r="F12" s="8"/>
      <c r="G12" s="8"/>
      <c r="H12" s="33">
        <f>D12*E12</f>
        <v>600000</v>
      </c>
      <c r="I12" s="9">
        <f>I11+F12+G12-H12</f>
        <v>9935996</v>
      </c>
    </row>
    <row r="13" spans="1:10" ht="15.75" x14ac:dyDescent="0.25">
      <c r="A13" s="5"/>
      <c r="B13" s="34" t="s">
        <v>106</v>
      </c>
      <c r="C13" s="34" t="s">
        <v>22</v>
      </c>
      <c r="D13" s="34">
        <v>7</v>
      </c>
      <c r="E13" s="33">
        <v>12000</v>
      </c>
      <c r="F13" s="8"/>
      <c r="G13" s="8"/>
      <c r="H13" s="33">
        <f t="shared" ref="H13:H22" si="0">D13*E13</f>
        <v>84000</v>
      </c>
      <c r="I13" s="9">
        <f>I12+F13+G13-H13</f>
        <v>9851996</v>
      </c>
    </row>
    <row r="14" spans="1:10" ht="15.75" x14ac:dyDescent="0.25">
      <c r="A14" s="25" t="s">
        <v>113</v>
      </c>
      <c r="B14" s="34" t="s">
        <v>107</v>
      </c>
      <c r="C14" s="34" t="s">
        <v>22</v>
      </c>
      <c r="D14" s="34">
        <v>4</v>
      </c>
      <c r="E14" s="33">
        <v>15000</v>
      </c>
      <c r="F14" s="23"/>
      <c r="G14" s="23"/>
      <c r="H14" s="33">
        <f t="shared" si="0"/>
        <v>60000</v>
      </c>
      <c r="I14" s="9">
        <f t="shared" ref="I14:I60" si="1">I13+F14+G14-H14</f>
        <v>9791996</v>
      </c>
    </row>
    <row r="15" spans="1:10" ht="15.75" x14ac:dyDescent="0.25">
      <c r="A15" s="10"/>
      <c r="B15" s="34" t="s">
        <v>108</v>
      </c>
      <c r="C15" s="34" t="s">
        <v>22</v>
      </c>
      <c r="D15" s="34">
        <v>2</v>
      </c>
      <c r="E15" s="33">
        <v>50000</v>
      </c>
      <c r="F15" s="23"/>
      <c r="G15" s="23"/>
      <c r="H15" s="33">
        <f t="shared" si="0"/>
        <v>100000</v>
      </c>
      <c r="I15" s="9">
        <f t="shared" si="1"/>
        <v>9691996</v>
      </c>
      <c r="J15" s="11"/>
    </row>
    <row r="16" spans="1:10" ht="15.75" x14ac:dyDescent="0.25">
      <c r="A16" s="10"/>
      <c r="B16" s="34" t="s">
        <v>33</v>
      </c>
      <c r="C16" s="34" t="s">
        <v>31</v>
      </c>
      <c r="D16" s="34">
        <v>2</v>
      </c>
      <c r="E16" s="33">
        <v>35000</v>
      </c>
      <c r="F16" s="23"/>
      <c r="G16" s="23"/>
      <c r="H16" s="33">
        <f t="shared" si="0"/>
        <v>70000</v>
      </c>
      <c r="I16" s="9">
        <f t="shared" si="1"/>
        <v>9621996</v>
      </c>
    </row>
    <row r="17" spans="1:12" ht="15.75" x14ac:dyDescent="0.25">
      <c r="A17" s="10"/>
      <c r="B17" s="34" t="s">
        <v>38</v>
      </c>
      <c r="C17" s="34"/>
      <c r="D17" s="34">
        <v>1</v>
      </c>
      <c r="E17" s="33">
        <v>60000</v>
      </c>
      <c r="F17" s="23"/>
      <c r="G17" s="23"/>
      <c r="H17" s="33">
        <f t="shared" si="0"/>
        <v>60000</v>
      </c>
      <c r="I17" s="9">
        <f t="shared" si="1"/>
        <v>9561996</v>
      </c>
    </row>
    <row r="18" spans="1:12" ht="15.75" x14ac:dyDescent="0.25">
      <c r="A18" s="10"/>
      <c r="B18" s="34" t="s">
        <v>109</v>
      </c>
      <c r="C18" s="34" t="s">
        <v>110</v>
      </c>
      <c r="D18" s="34">
        <v>2</v>
      </c>
      <c r="E18" s="33">
        <v>10000</v>
      </c>
      <c r="F18" s="23"/>
      <c r="G18" s="23"/>
      <c r="H18" s="33">
        <f t="shared" si="0"/>
        <v>20000</v>
      </c>
      <c r="I18" s="9">
        <f t="shared" si="1"/>
        <v>9541996</v>
      </c>
    </row>
    <row r="19" spans="1:12" ht="15.75" x14ac:dyDescent="0.25">
      <c r="A19" s="10"/>
      <c r="B19" s="34" t="s">
        <v>111</v>
      </c>
      <c r="C19" s="34" t="s">
        <v>56</v>
      </c>
      <c r="D19" s="34">
        <v>1</v>
      </c>
      <c r="E19" s="33">
        <v>30000</v>
      </c>
      <c r="F19" s="23"/>
      <c r="G19" s="23"/>
      <c r="H19" s="33">
        <f t="shared" si="0"/>
        <v>30000</v>
      </c>
      <c r="I19" s="9">
        <f t="shared" si="1"/>
        <v>9511996</v>
      </c>
      <c r="K19" s="12" t="s">
        <v>10</v>
      </c>
      <c r="L19" s="13">
        <f>SUM(H10:H22)</f>
        <v>1264000</v>
      </c>
    </row>
    <row r="20" spans="1:12" ht="15.75" x14ac:dyDescent="0.25">
      <c r="A20" s="10"/>
      <c r="B20" s="34" t="s">
        <v>112</v>
      </c>
      <c r="C20" s="34" t="s">
        <v>57</v>
      </c>
      <c r="D20" s="34">
        <v>1</v>
      </c>
      <c r="E20" s="36">
        <v>40000</v>
      </c>
      <c r="F20" s="23"/>
      <c r="G20" s="23"/>
      <c r="H20" s="33">
        <f t="shared" si="0"/>
        <v>40000</v>
      </c>
      <c r="I20" s="9">
        <f t="shared" si="1"/>
        <v>9471996</v>
      </c>
      <c r="K20" s="12" t="s">
        <v>11</v>
      </c>
      <c r="L20" s="13">
        <f>SUM(H24:H30)</f>
        <v>1013000</v>
      </c>
    </row>
    <row r="21" spans="1:12" ht="15.75" x14ac:dyDescent="0.25">
      <c r="A21" s="10"/>
      <c r="B21" s="34" t="s">
        <v>16</v>
      </c>
      <c r="C21" s="34" t="s">
        <v>23</v>
      </c>
      <c r="D21" s="34">
        <v>1</v>
      </c>
      <c r="E21" s="36">
        <v>30000</v>
      </c>
      <c r="F21" s="23"/>
      <c r="G21" s="23"/>
      <c r="H21" s="33">
        <f t="shared" si="0"/>
        <v>30000</v>
      </c>
      <c r="I21" s="9">
        <f t="shared" si="1"/>
        <v>9441996</v>
      </c>
      <c r="K21" s="12" t="s">
        <v>12</v>
      </c>
      <c r="L21" s="13">
        <f>SUM(H33:H40)</f>
        <v>969000</v>
      </c>
    </row>
    <row r="22" spans="1:12" ht="15.75" x14ac:dyDescent="0.25">
      <c r="A22" s="10"/>
      <c r="B22" s="34" t="s">
        <v>19</v>
      </c>
      <c r="C22" s="34" t="s">
        <v>23</v>
      </c>
      <c r="D22" s="34">
        <v>2</v>
      </c>
      <c r="E22" s="22">
        <v>10000</v>
      </c>
      <c r="F22" s="23"/>
      <c r="G22" s="23"/>
      <c r="H22" s="33">
        <f t="shared" si="0"/>
        <v>20000</v>
      </c>
      <c r="I22" s="9">
        <f t="shared" si="1"/>
        <v>9421996</v>
      </c>
      <c r="K22" s="12" t="s">
        <v>13</v>
      </c>
      <c r="L22" s="13">
        <f>SUM(H41:H48)</f>
        <v>1499000</v>
      </c>
    </row>
    <row r="23" spans="1:12" ht="15.75" x14ac:dyDescent="0.25">
      <c r="A23" s="10"/>
      <c r="B23" s="34"/>
      <c r="C23" s="34"/>
      <c r="D23" s="34"/>
      <c r="E23" s="22"/>
      <c r="F23" s="23"/>
      <c r="G23" s="23"/>
      <c r="H23" s="35"/>
      <c r="I23" s="9"/>
      <c r="K23" s="12"/>
      <c r="L23" s="13"/>
    </row>
    <row r="24" spans="1:12" ht="15.75" x14ac:dyDescent="0.25">
      <c r="A24" s="25" t="s">
        <v>114</v>
      </c>
      <c r="B24" s="34" t="s">
        <v>30</v>
      </c>
      <c r="C24" s="34" t="s">
        <v>22</v>
      </c>
      <c r="D24" s="34">
        <v>10</v>
      </c>
      <c r="E24" s="22">
        <v>15000</v>
      </c>
      <c r="F24" s="23"/>
      <c r="G24" s="23"/>
      <c r="H24" s="35">
        <f t="shared" ref="H20:H30" si="2">D24*E24</f>
        <v>150000</v>
      </c>
      <c r="I24" s="9">
        <f>I22+F24+G24-H24</f>
        <v>9271996</v>
      </c>
      <c r="K24" s="12" t="s">
        <v>14</v>
      </c>
      <c r="L24" s="13"/>
    </row>
    <row r="25" spans="1:12" ht="15.75" x14ac:dyDescent="0.25">
      <c r="A25" s="10"/>
      <c r="B25" s="34" t="s">
        <v>105</v>
      </c>
      <c r="C25" s="34" t="s">
        <v>22</v>
      </c>
      <c r="D25" s="34">
        <v>4.5</v>
      </c>
      <c r="E25" s="22">
        <v>120000</v>
      </c>
      <c r="F25" s="23"/>
      <c r="G25" s="23"/>
      <c r="H25" s="35">
        <f t="shared" si="2"/>
        <v>540000</v>
      </c>
      <c r="I25" s="9">
        <f>I24+F25+G25-H25</f>
        <v>8731996</v>
      </c>
      <c r="K25" s="14"/>
      <c r="L25" s="15" t="e">
        <f>SUM</f>
        <v>#NAME?</v>
      </c>
    </row>
    <row r="26" spans="1:12" ht="15.75" x14ac:dyDescent="0.25">
      <c r="A26" s="10"/>
      <c r="B26" s="34" t="s">
        <v>106</v>
      </c>
      <c r="C26" s="34" t="s">
        <v>22</v>
      </c>
      <c r="D26" s="34">
        <v>7</v>
      </c>
      <c r="E26" s="22">
        <v>12000</v>
      </c>
      <c r="F26" s="24"/>
      <c r="G26" s="24"/>
      <c r="H26" s="35">
        <f t="shared" si="2"/>
        <v>84000</v>
      </c>
      <c r="I26" s="9">
        <f t="shared" si="1"/>
        <v>8647996</v>
      </c>
      <c r="K26" s="30" t="s">
        <v>26</v>
      </c>
      <c r="L26" s="29">
        <f>L19+L20+L21+L22+L24</f>
        <v>4745000</v>
      </c>
    </row>
    <row r="27" spans="1:12" ht="15.75" x14ac:dyDescent="0.25">
      <c r="A27" s="10"/>
      <c r="B27" s="34" t="s">
        <v>107</v>
      </c>
      <c r="C27" s="34" t="s">
        <v>22</v>
      </c>
      <c r="D27" s="34">
        <v>4</v>
      </c>
      <c r="E27" s="22">
        <v>15000</v>
      </c>
      <c r="F27" s="24"/>
      <c r="G27" s="24"/>
      <c r="H27" s="35">
        <f t="shared" si="2"/>
        <v>60000</v>
      </c>
      <c r="I27" s="9">
        <f t="shared" si="1"/>
        <v>8587996</v>
      </c>
      <c r="K27" s="14"/>
      <c r="L27" s="15"/>
    </row>
    <row r="28" spans="1:12" ht="15.75" x14ac:dyDescent="0.25">
      <c r="B28" s="34" t="s">
        <v>108</v>
      </c>
      <c r="C28" s="34" t="s">
        <v>22</v>
      </c>
      <c r="D28" s="34">
        <v>1.5</v>
      </c>
      <c r="E28" s="27">
        <v>50000</v>
      </c>
      <c r="F28" s="24"/>
      <c r="G28" s="24"/>
      <c r="H28" s="38">
        <f t="shared" ref="H28:H33" si="3">E28*D28</f>
        <v>75000</v>
      </c>
      <c r="I28" s="9">
        <f t="shared" si="1"/>
        <v>8512996</v>
      </c>
      <c r="K28" s="14"/>
      <c r="L28" s="15"/>
    </row>
    <row r="29" spans="1:12" ht="15.75" x14ac:dyDescent="0.25">
      <c r="A29" s="10"/>
      <c r="B29" s="34" t="s">
        <v>38</v>
      </c>
      <c r="C29" s="34"/>
      <c r="D29" s="34">
        <v>1</v>
      </c>
      <c r="E29" s="27">
        <v>60000</v>
      </c>
      <c r="F29" s="24"/>
      <c r="G29" s="24"/>
      <c r="H29" s="38">
        <f t="shared" si="3"/>
        <v>60000</v>
      </c>
      <c r="I29" s="9">
        <f t="shared" si="1"/>
        <v>8452996</v>
      </c>
      <c r="K29" s="14"/>
      <c r="L29" s="15"/>
    </row>
    <row r="30" spans="1:12" ht="15.75" x14ac:dyDescent="0.25">
      <c r="B30" s="62" t="s">
        <v>15</v>
      </c>
      <c r="C30" s="62" t="s">
        <v>56</v>
      </c>
      <c r="D30" s="62">
        <v>1</v>
      </c>
      <c r="E30" s="27">
        <v>44000</v>
      </c>
      <c r="F30" s="24"/>
      <c r="G30" s="24"/>
      <c r="H30" s="38">
        <f t="shared" si="3"/>
        <v>44000</v>
      </c>
      <c r="I30" s="9">
        <f t="shared" si="1"/>
        <v>8408996</v>
      </c>
      <c r="K30" s="14"/>
      <c r="L30" s="15"/>
    </row>
    <row r="31" spans="1:12" ht="15.75" x14ac:dyDescent="0.25">
      <c r="A31" s="10"/>
      <c r="B31" s="34"/>
      <c r="C31" s="34"/>
      <c r="D31" s="34"/>
      <c r="E31" s="27"/>
      <c r="F31" s="24"/>
      <c r="G31" s="24"/>
      <c r="H31" s="60">
        <f t="shared" si="3"/>
        <v>0</v>
      </c>
      <c r="I31" s="9">
        <f t="shared" si="1"/>
        <v>8408996</v>
      </c>
      <c r="K31" s="14"/>
      <c r="L31" s="15"/>
    </row>
    <row r="32" spans="1:12" ht="15.75" x14ac:dyDescent="0.25">
      <c r="A32" s="10"/>
      <c r="B32" s="34"/>
      <c r="C32" s="34"/>
      <c r="D32" s="34"/>
      <c r="E32" s="27"/>
      <c r="F32" s="24"/>
      <c r="G32" s="24"/>
      <c r="H32" s="38"/>
      <c r="I32" s="9">
        <f t="shared" si="1"/>
        <v>8408996</v>
      </c>
      <c r="K32" s="14"/>
      <c r="L32" s="15"/>
    </row>
    <row r="33" spans="1:12" ht="15.75" x14ac:dyDescent="0.25">
      <c r="A33" s="10"/>
      <c r="B33" s="34" t="s">
        <v>30</v>
      </c>
      <c r="C33" s="34" t="s">
        <v>22</v>
      </c>
      <c r="D33" s="34">
        <v>10</v>
      </c>
      <c r="E33" s="27">
        <v>15000</v>
      </c>
      <c r="F33" s="24"/>
      <c r="G33" s="24"/>
      <c r="H33" s="38">
        <f t="shared" si="3"/>
        <v>150000</v>
      </c>
      <c r="I33" s="9">
        <f t="shared" si="1"/>
        <v>8258996</v>
      </c>
      <c r="K33" s="14"/>
      <c r="L33" s="15"/>
    </row>
    <row r="34" spans="1:12" ht="15.75" x14ac:dyDescent="0.25">
      <c r="A34" s="10" t="s">
        <v>115</v>
      </c>
      <c r="B34" s="34" t="s">
        <v>105</v>
      </c>
      <c r="C34" s="34" t="s">
        <v>22</v>
      </c>
      <c r="D34" s="34">
        <v>4.5</v>
      </c>
      <c r="E34" s="27">
        <v>120000</v>
      </c>
      <c r="F34" s="24"/>
      <c r="G34" s="24"/>
      <c r="H34" s="38">
        <f t="shared" ref="H34:H60" si="4">D34*E34</f>
        <v>540000</v>
      </c>
      <c r="I34" s="9">
        <f t="shared" si="1"/>
        <v>7718996</v>
      </c>
      <c r="K34" s="14"/>
      <c r="L34" s="15"/>
    </row>
    <row r="35" spans="1:12" ht="15.75" x14ac:dyDescent="0.25">
      <c r="A35" s="10"/>
      <c r="B35" s="34" t="s">
        <v>106</v>
      </c>
      <c r="C35" s="34" t="s">
        <v>22</v>
      </c>
      <c r="D35" s="34">
        <v>7</v>
      </c>
      <c r="E35" s="27">
        <v>12000</v>
      </c>
      <c r="F35" s="24"/>
      <c r="G35" s="24"/>
      <c r="H35" s="38">
        <f t="shared" si="4"/>
        <v>84000</v>
      </c>
      <c r="I35" s="9">
        <f t="shared" si="1"/>
        <v>7634996</v>
      </c>
      <c r="K35" s="14"/>
      <c r="L35" s="15"/>
    </row>
    <row r="36" spans="1:12" ht="15.75" x14ac:dyDescent="0.25">
      <c r="A36" s="10"/>
      <c r="B36" s="34" t="s">
        <v>107</v>
      </c>
      <c r="C36" s="34" t="s">
        <v>22</v>
      </c>
      <c r="D36" s="34">
        <v>4</v>
      </c>
      <c r="E36" s="27">
        <v>15000</v>
      </c>
      <c r="F36" s="24"/>
      <c r="G36" s="24"/>
      <c r="H36" s="38">
        <f t="shared" si="4"/>
        <v>60000</v>
      </c>
      <c r="I36" s="9">
        <f t="shared" si="1"/>
        <v>7574996</v>
      </c>
      <c r="K36" s="14"/>
      <c r="L36" s="15"/>
    </row>
    <row r="37" spans="1:12" ht="15.75" x14ac:dyDescent="0.25">
      <c r="A37" s="10"/>
      <c r="B37" s="34" t="s">
        <v>108</v>
      </c>
      <c r="C37" s="34" t="s">
        <v>22</v>
      </c>
      <c r="D37" s="34">
        <v>1.5</v>
      </c>
      <c r="E37" s="27">
        <v>50000</v>
      </c>
      <c r="F37" s="24"/>
      <c r="G37" s="24"/>
      <c r="H37" s="38">
        <f t="shared" si="4"/>
        <v>75000</v>
      </c>
      <c r="I37" s="9">
        <f t="shared" si="1"/>
        <v>7499996</v>
      </c>
      <c r="K37" s="14"/>
      <c r="L37" s="15"/>
    </row>
    <row r="38" spans="1:12" ht="15.75" x14ac:dyDescent="0.25">
      <c r="A38" s="10"/>
      <c r="B38" s="34" t="s">
        <v>38</v>
      </c>
      <c r="C38" s="34"/>
      <c r="D38" s="34">
        <v>1</v>
      </c>
      <c r="E38" s="22">
        <v>60000</v>
      </c>
      <c r="F38" s="24"/>
      <c r="G38" s="24"/>
      <c r="H38" s="38">
        <f t="shared" si="4"/>
        <v>60000</v>
      </c>
      <c r="I38" s="9">
        <f t="shared" si="1"/>
        <v>7439996</v>
      </c>
      <c r="K38" s="14"/>
      <c r="L38" s="15"/>
    </row>
    <row r="39" spans="1:12" ht="15.75" x14ac:dyDescent="0.25">
      <c r="A39" s="40"/>
      <c r="B39" s="34"/>
      <c r="C39" s="34"/>
      <c r="D39" s="34"/>
      <c r="E39" s="22"/>
      <c r="F39" s="24"/>
      <c r="G39" s="24"/>
      <c r="H39" s="38">
        <f t="shared" si="4"/>
        <v>0</v>
      </c>
      <c r="I39" s="9"/>
      <c r="K39" s="14"/>
      <c r="L39" s="15"/>
    </row>
    <row r="40" spans="1:12" ht="15.75" x14ac:dyDescent="0.25">
      <c r="B40" s="34"/>
      <c r="C40" s="34"/>
      <c r="D40" s="34"/>
      <c r="E40" s="27"/>
      <c r="F40" s="24"/>
      <c r="G40" s="24"/>
      <c r="H40" s="38">
        <f t="shared" si="4"/>
        <v>0</v>
      </c>
      <c r="I40" s="9">
        <f>I38+F40+G40-H40</f>
        <v>7439996</v>
      </c>
      <c r="K40" s="14"/>
      <c r="L40" s="15"/>
    </row>
    <row r="41" spans="1:12" ht="15.75" x14ac:dyDescent="0.25">
      <c r="A41" s="25" t="s">
        <v>118</v>
      </c>
      <c r="B41" s="34" t="s">
        <v>30</v>
      </c>
      <c r="C41" s="34" t="s">
        <v>22</v>
      </c>
      <c r="D41" s="34">
        <v>10</v>
      </c>
      <c r="E41" s="36">
        <v>15000</v>
      </c>
      <c r="F41" s="24"/>
      <c r="G41" s="24"/>
      <c r="H41" s="38">
        <f t="shared" si="4"/>
        <v>150000</v>
      </c>
      <c r="I41" s="9">
        <f t="shared" si="1"/>
        <v>7289996</v>
      </c>
      <c r="K41" s="14"/>
      <c r="L41" s="15"/>
    </row>
    <row r="42" spans="1:12" ht="15.75" x14ac:dyDescent="0.25">
      <c r="A42" s="10"/>
      <c r="B42" s="34" t="s">
        <v>105</v>
      </c>
      <c r="C42" s="34" t="s">
        <v>22</v>
      </c>
      <c r="D42" s="34">
        <v>4.5</v>
      </c>
      <c r="E42" s="36">
        <v>120000</v>
      </c>
      <c r="F42" s="24"/>
      <c r="G42" s="24"/>
      <c r="H42" s="38">
        <f t="shared" si="4"/>
        <v>540000</v>
      </c>
      <c r="I42" s="9">
        <f t="shared" si="1"/>
        <v>6749996</v>
      </c>
      <c r="K42" s="14"/>
      <c r="L42" s="15"/>
    </row>
    <row r="43" spans="1:12" ht="15.75" x14ac:dyDescent="0.25">
      <c r="A43" s="10"/>
      <c r="B43" s="34" t="s">
        <v>106</v>
      </c>
      <c r="C43" s="34" t="s">
        <v>22</v>
      </c>
      <c r="D43" s="34">
        <v>7</v>
      </c>
      <c r="E43" s="36">
        <v>12000</v>
      </c>
      <c r="F43" s="24"/>
      <c r="G43" s="24"/>
      <c r="H43" s="38">
        <f t="shared" si="4"/>
        <v>84000</v>
      </c>
      <c r="I43" s="9">
        <f t="shared" si="1"/>
        <v>6665996</v>
      </c>
      <c r="K43" s="14"/>
      <c r="L43" s="15"/>
    </row>
    <row r="44" spans="1:12" ht="15.75" x14ac:dyDescent="0.25">
      <c r="A44" s="10"/>
      <c r="B44" s="34" t="s">
        <v>107</v>
      </c>
      <c r="C44" s="34" t="s">
        <v>22</v>
      </c>
      <c r="D44" s="34">
        <v>4</v>
      </c>
      <c r="E44" s="36">
        <v>15000</v>
      </c>
      <c r="F44" s="24"/>
      <c r="G44" s="24"/>
      <c r="H44" s="38">
        <f t="shared" si="4"/>
        <v>60000</v>
      </c>
      <c r="I44" s="9">
        <f t="shared" si="1"/>
        <v>6605996</v>
      </c>
      <c r="K44" s="14"/>
      <c r="L44" s="15"/>
    </row>
    <row r="45" spans="1:12" ht="15.75" x14ac:dyDescent="0.25">
      <c r="A45" s="10"/>
      <c r="B45" s="34" t="s">
        <v>108</v>
      </c>
      <c r="C45" s="34" t="s">
        <v>22</v>
      </c>
      <c r="D45" s="34">
        <v>1.5</v>
      </c>
      <c r="E45" s="36">
        <v>50000</v>
      </c>
      <c r="F45" s="24"/>
      <c r="G45" s="24"/>
      <c r="H45" s="38">
        <f t="shared" si="4"/>
        <v>75000</v>
      </c>
      <c r="I45" s="9">
        <f t="shared" si="1"/>
        <v>6530996</v>
      </c>
      <c r="K45" s="14"/>
      <c r="L45" s="15"/>
    </row>
    <row r="46" spans="1:12" ht="15.75" x14ac:dyDescent="0.25">
      <c r="A46" s="25"/>
      <c r="B46" s="34" t="s">
        <v>38</v>
      </c>
      <c r="C46" s="34"/>
      <c r="D46" s="34">
        <v>1</v>
      </c>
      <c r="E46" s="36">
        <v>60000</v>
      </c>
      <c r="F46" s="24"/>
      <c r="G46" s="24"/>
      <c r="H46" s="38">
        <f t="shared" si="4"/>
        <v>60000</v>
      </c>
      <c r="I46" s="9">
        <f t="shared" si="1"/>
        <v>6470996</v>
      </c>
      <c r="K46" s="14"/>
      <c r="L46" s="15"/>
    </row>
    <row r="47" spans="1:12" ht="15.75" x14ac:dyDescent="0.25">
      <c r="A47" s="10"/>
      <c r="B47" s="34" t="s">
        <v>27</v>
      </c>
      <c r="C47" s="34" t="s">
        <v>25</v>
      </c>
      <c r="D47" s="34">
        <v>1</v>
      </c>
      <c r="E47" s="36">
        <v>530000</v>
      </c>
      <c r="F47" s="24"/>
      <c r="G47" s="24"/>
      <c r="H47" s="38">
        <f t="shared" si="4"/>
        <v>530000</v>
      </c>
      <c r="I47" s="9">
        <f t="shared" si="1"/>
        <v>5940996</v>
      </c>
      <c r="K47" s="14"/>
      <c r="L47" s="15"/>
    </row>
    <row r="48" spans="1:12" ht="15.75" x14ac:dyDescent="0.25">
      <c r="A48" s="10"/>
      <c r="B48" s="34"/>
      <c r="C48" s="34"/>
      <c r="D48" s="34"/>
      <c r="E48" s="36"/>
      <c r="F48" s="24"/>
      <c r="G48" s="24"/>
      <c r="H48" s="60">
        <f t="shared" si="4"/>
        <v>0</v>
      </c>
      <c r="I48" s="9">
        <f t="shared" si="1"/>
        <v>5940996</v>
      </c>
      <c r="K48" s="14"/>
      <c r="L48" s="15"/>
    </row>
    <row r="49" spans="1:12" ht="15.75" x14ac:dyDescent="0.25">
      <c r="B49" s="34"/>
      <c r="C49" s="34"/>
      <c r="D49" s="34"/>
      <c r="E49" s="36"/>
      <c r="F49" s="24"/>
      <c r="G49" s="24"/>
      <c r="H49" s="60">
        <f t="shared" si="4"/>
        <v>0</v>
      </c>
      <c r="I49" s="9">
        <f t="shared" si="1"/>
        <v>5940996</v>
      </c>
      <c r="K49" s="14"/>
      <c r="L49" s="15"/>
    </row>
    <row r="50" spans="1:12" ht="15.75" x14ac:dyDescent="0.25">
      <c r="A50" s="10"/>
      <c r="B50" s="34"/>
      <c r="C50" s="26"/>
      <c r="D50" s="34"/>
      <c r="E50" s="36"/>
      <c r="F50" s="24"/>
      <c r="G50" s="24"/>
      <c r="H50" s="60">
        <f t="shared" si="4"/>
        <v>0</v>
      </c>
      <c r="I50" s="9">
        <f t="shared" si="1"/>
        <v>5940996</v>
      </c>
      <c r="K50" s="14"/>
      <c r="L50" s="15"/>
    </row>
    <row r="51" spans="1:12" ht="15.75" x14ac:dyDescent="0.25">
      <c r="A51" s="10" t="s">
        <v>45</v>
      </c>
      <c r="B51" s="34"/>
      <c r="C51" s="34"/>
      <c r="D51" s="34"/>
      <c r="E51" s="36"/>
      <c r="F51" s="24"/>
      <c r="G51" s="24"/>
      <c r="H51" s="60">
        <f t="shared" si="4"/>
        <v>0</v>
      </c>
      <c r="I51" s="9">
        <f t="shared" si="1"/>
        <v>5940996</v>
      </c>
      <c r="K51" s="14"/>
      <c r="L51" s="15"/>
    </row>
    <row r="52" spans="1:12" ht="15.75" x14ac:dyDescent="0.25">
      <c r="A52" s="10"/>
      <c r="B52" s="34"/>
      <c r="C52" s="34"/>
      <c r="D52" s="34"/>
      <c r="E52" s="36"/>
      <c r="F52" s="24"/>
      <c r="G52" s="24"/>
      <c r="H52" s="60">
        <f t="shared" si="4"/>
        <v>0</v>
      </c>
      <c r="I52" s="9">
        <f t="shared" si="1"/>
        <v>5940996</v>
      </c>
      <c r="K52" s="14"/>
      <c r="L52" s="15"/>
    </row>
    <row r="53" spans="1:12" ht="15.75" x14ac:dyDescent="0.25">
      <c r="B53" s="34"/>
      <c r="C53" s="34"/>
      <c r="D53" s="34"/>
      <c r="E53" s="36"/>
      <c r="F53" s="24"/>
      <c r="G53" s="24"/>
      <c r="H53" s="60">
        <f t="shared" si="4"/>
        <v>0</v>
      </c>
      <c r="I53" s="9">
        <f t="shared" si="1"/>
        <v>5940996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60">
        <f t="shared" si="4"/>
        <v>0</v>
      </c>
      <c r="I54" s="9">
        <f t="shared" si="1"/>
        <v>5940996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60">
        <f t="shared" si="4"/>
        <v>0</v>
      </c>
      <c r="I55" s="9">
        <f t="shared" si="1"/>
        <v>5940996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60">
        <f t="shared" si="4"/>
        <v>0</v>
      </c>
      <c r="I56" s="9">
        <f t="shared" si="1"/>
        <v>5940996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60">
        <f t="shared" si="4"/>
        <v>0</v>
      </c>
      <c r="I57" s="9">
        <f t="shared" si="1"/>
        <v>5940996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60">
        <f t="shared" si="4"/>
        <v>0</v>
      </c>
      <c r="I58" s="9">
        <f t="shared" si="1"/>
        <v>5940996</v>
      </c>
      <c r="K58" s="14"/>
      <c r="L58" s="15"/>
    </row>
    <row r="59" spans="1:12" ht="15.75" x14ac:dyDescent="0.25">
      <c r="A59" s="10"/>
      <c r="B59" s="34"/>
      <c r="C59" s="34"/>
      <c r="D59" s="34"/>
      <c r="E59" s="36"/>
      <c r="F59" s="24"/>
      <c r="G59" s="24"/>
      <c r="H59" s="60">
        <f t="shared" si="4"/>
        <v>0</v>
      </c>
      <c r="I59" s="9">
        <f t="shared" si="1"/>
        <v>5940996</v>
      </c>
      <c r="K59" s="14"/>
      <c r="L59" s="15"/>
    </row>
    <row r="60" spans="1:12" ht="15.75" x14ac:dyDescent="0.25">
      <c r="A60" s="10"/>
      <c r="B60" s="34"/>
      <c r="C60" s="21"/>
      <c r="D60" s="34"/>
      <c r="E60" s="36"/>
      <c r="F60" s="24"/>
      <c r="G60" s="24"/>
      <c r="H60" s="60">
        <f t="shared" si="4"/>
        <v>0</v>
      </c>
      <c r="I60" s="9">
        <f t="shared" si="1"/>
        <v>5940996</v>
      </c>
      <c r="K60" s="14"/>
      <c r="L60" s="15"/>
    </row>
    <row r="61" spans="1:12" ht="15.75" x14ac:dyDescent="0.25">
      <c r="A61" s="16" t="s">
        <v>99</v>
      </c>
      <c r="B61" s="16"/>
      <c r="C61" s="16"/>
      <c r="D61" s="16"/>
      <c r="E61" s="17"/>
      <c r="F61" s="18">
        <f>SUM(F5:F26)</f>
        <v>500000</v>
      </c>
      <c r="G61" s="18">
        <f>SUM(G5:G10)</f>
        <v>400000</v>
      </c>
      <c r="H61" s="47">
        <f>SUM(H5:H60)</f>
        <v>4745000</v>
      </c>
      <c r="I61" s="49">
        <f>I4+F62-H61</f>
        <v>5940996</v>
      </c>
    </row>
    <row r="62" spans="1:12" ht="15.75" x14ac:dyDescent="0.25">
      <c r="A62" s="51" t="s">
        <v>100</v>
      </c>
      <c r="B62" s="52"/>
      <c r="C62" s="19"/>
      <c r="D62" s="19"/>
      <c r="E62" s="20"/>
      <c r="F62" s="53">
        <f>F61+G61</f>
        <v>900000</v>
      </c>
      <c r="G62" s="54"/>
      <c r="H62" s="48"/>
      <c r="I62" s="50"/>
    </row>
    <row r="63" spans="1:12" x14ac:dyDescent="0.25">
      <c r="E63" s="28"/>
      <c r="H63" s="61"/>
    </row>
  </sheetData>
  <mergeCells count="6">
    <mergeCell ref="A1:I1"/>
    <mergeCell ref="F2:G2"/>
    <mergeCell ref="H61:H62"/>
    <mergeCell ref="I61:I62"/>
    <mergeCell ref="A62:B62"/>
    <mergeCell ref="F62:G6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abSelected="1" topLeftCell="A43" workbookViewId="0">
      <selection activeCell="F66" sqref="F66"/>
    </sheetView>
  </sheetViews>
  <sheetFormatPr defaultRowHeight="15" x14ac:dyDescent="0.25"/>
  <cols>
    <col min="1" max="1" width="21.85546875" bestFit="1" customWidth="1"/>
    <col min="2" max="2" width="22.42578125" bestFit="1" customWidth="1"/>
    <col min="5" max="5" width="10" bestFit="1" customWidth="1"/>
    <col min="6" max="7" width="11.85546875" bestFit="1" customWidth="1"/>
    <col min="8" max="8" width="12.7109375" customWidth="1"/>
    <col min="9" max="9" width="14.5703125" bestFit="1" customWidth="1"/>
    <col min="12" max="12" width="12.28515625" bestFit="1" customWidth="1"/>
  </cols>
  <sheetData>
    <row r="1" spans="1:10" ht="18.75" x14ac:dyDescent="0.25">
      <c r="A1" s="43" t="s">
        <v>119</v>
      </c>
      <c r="B1" s="44"/>
      <c r="C1" s="44"/>
      <c r="D1" s="44"/>
      <c r="E1" s="44"/>
      <c r="F1" s="44"/>
      <c r="G1" s="44"/>
      <c r="H1" s="44"/>
      <c r="I1" s="45"/>
    </row>
    <row r="2" spans="1:10" ht="15.75" x14ac:dyDescent="0.25">
      <c r="A2" s="1" t="s">
        <v>0</v>
      </c>
      <c r="B2" s="2" t="s">
        <v>1</v>
      </c>
      <c r="C2" s="2"/>
      <c r="D2" s="2" t="s">
        <v>2</v>
      </c>
      <c r="E2" s="31" t="s">
        <v>3</v>
      </c>
      <c r="F2" s="46" t="s">
        <v>4</v>
      </c>
      <c r="G2" s="46"/>
      <c r="H2" s="56" t="s">
        <v>5</v>
      </c>
      <c r="I2" s="42" t="s">
        <v>6</v>
      </c>
    </row>
    <row r="3" spans="1:10" ht="15.75" x14ac:dyDescent="0.25">
      <c r="A3" s="1"/>
      <c r="B3" s="2"/>
      <c r="C3" s="2"/>
      <c r="D3" s="2"/>
      <c r="E3" s="31"/>
      <c r="F3" s="42" t="s">
        <v>7</v>
      </c>
      <c r="G3" s="42" t="s">
        <v>8</v>
      </c>
      <c r="H3" s="56"/>
      <c r="I3" s="42"/>
    </row>
    <row r="4" spans="1:10" ht="15.75" x14ac:dyDescent="0.25">
      <c r="A4" s="3" t="s">
        <v>120</v>
      </c>
      <c r="B4" s="3"/>
      <c r="C4" s="3"/>
      <c r="D4" s="3"/>
      <c r="E4" s="32"/>
      <c r="F4" s="4"/>
      <c r="G4" s="4"/>
      <c r="H4" s="57"/>
      <c r="I4" s="9">
        <v>5940996</v>
      </c>
    </row>
    <row r="5" spans="1:10" ht="15.75" x14ac:dyDescent="0.25">
      <c r="A5" s="5" t="s">
        <v>121</v>
      </c>
      <c r="B5" s="6" t="s">
        <v>43</v>
      </c>
      <c r="C5" s="6"/>
      <c r="D5" s="7"/>
      <c r="E5" s="33"/>
      <c r="F5" s="8">
        <v>500000</v>
      </c>
      <c r="G5" s="8"/>
      <c r="H5" s="58"/>
      <c r="I5" s="9">
        <f>I4+F5+G5-H5</f>
        <v>6440996</v>
      </c>
    </row>
    <row r="6" spans="1:10" ht="15.75" x14ac:dyDescent="0.25">
      <c r="A6" s="5" t="s">
        <v>122</v>
      </c>
      <c r="B6" s="6" t="s">
        <v>103</v>
      </c>
      <c r="C6" s="6"/>
      <c r="D6" s="7"/>
      <c r="E6" s="33"/>
      <c r="F6" s="8"/>
      <c r="G6" s="8">
        <v>200000</v>
      </c>
      <c r="H6" s="58"/>
      <c r="I6" s="9">
        <f>I5+F6+G6-H6</f>
        <v>6640996</v>
      </c>
    </row>
    <row r="7" spans="1:10" ht="15.75" x14ac:dyDescent="0.25">
      <c r="A7" s="5" t="s">
        <v>123</v>
      </c>
      <c r="B7" s="6" t="s">
        <v>103</v>
      </c>
      <c r="C7" s="6"/>
      <c r="D7" s="7"/>
      <c r="E7" s="33"/>
      <c r="F7" s="8"/>
      <c r="G7" s="8">
        <v>200000</v>
      </c>
      <c r="H7" s="58"/>
      <c r="I7" s="9">
        <f>I6+F7+G7-H7</f>
        <v>6840996</v>
      </c>
    </row>
    <row r="8" spans="1:10" ht="15.75" x14ac:dyDescent="0.25">
      <c r="A8" s="5" t="s">
        <v>124</v>
      </c>
      <c r="B8" s="6" t="s">
        <v>103</v>
      </c>
      <c r="C8" s="6"/>
      <c r="D8" s="7"/>
      <c r="E8" s="33"/>
      <c r="F8" s="8"/>
      <c r="G8" s="8">
        <v>200000</v>
      </c>
      <c r="H8" s="58"/>
      <c r="I8" s="9">
        <f>I7+F8+G8-H8</f>
        <v>7040996</v>
      </c>
    </row>
    <row r="9" spans="1:10" ht="15.75" x14ac:dyDescent="0.25">
      <c r="A9" s="5"/>
      <c r="B9" s="37"/>
      <c r="C9" s="6"/>
      <c r="D9" s="7"/>
      <c r="E9" s="33"/>
      <c r="F9" s="8"/>
      <c r="G9" s="8"/>
      <c r="H9" s="58"/>
      <c r="I9" s="9">
        <f>I8+F9+G9-H9</f>
        <v>7040996</v>
      </c>
    </row>
    <row r="10" spans="1:10" ht="15.75" x14ac:dyDescent="0.25">
      <c r="A10" s="5"/>
      <c r="B10" s="6"/>
      <c r="C10" s="6"/>
      <c r="D10" s="7"/>
      <c r="E10" s="33"/>
      <c r="F10" s="8"/>
      <c r="G10" s="8"/>
      <c r="H10" s="58">
        <v>0</v>
      </c>
      <c r="I10" s="9">
        <f>I9+F10+G10-H10</f>
        <v>7040996</v>
      </c>
    </row>
    <row r="11" spans="1:10" ht="15.75" x14ac:dyDescent="0.25">
      <c r="A11" s="5"/>
      <c r="B11" s="34" t="s">
        <v>30</v>
      </c>
      <c r="C11" s="34" t="s">
        <v>22</v>
      </c>
      <c r="D11" s="34">
        <v>10</v>
      </c>
      <c r="E11" s="33">
        <v>15000</v>
      </c>
      <c r="F11" s="8"/>
      <c r="G11" s="8"/>
      <c r="H11" s="33">
        <f>D11*E11</f>
        <v>150000</v>
      </c>
      <c r="I11" s="9">
        <f>I10+F11+G11-H11</f>
        <v>6890996</v>
      </c>
    </row>
    <row r="12" spans="1:10" ht="15.75" x14ac:dyDescent="0.25">
      <c r="A12" s="5"/>
      <c r="B12" s="34" t="s">
        <v>105</v>
      </c>
      <c r="C12" s="34" t="s">
        <v>22</v>
      </c>
      <c r="D12" s="34">
        <v>4.5</v>
      </c>
      <c r="E12" s="33">
        <v>120000</v>
      </c>
      <c r="F12" s="8"/>
      <c r="G12" s="8"/>
      <c r="H12" s="33">
        <f>D12*E12</f>
        <v>540000</v>
      </c>
      <c r="I12" s="9">
        <f>I11+F12+G12-H12</f>
        <v>6350996</v>
      </c>
    </row>
    <row r="13" spans="1:10" ht="15.75" x14ac:dyDescent="0.25">
      <c r="A13" s="5"/>
      <c r="B13" s="34" t="s">
        <v>106</v>
      </c>
      <c r="C13" s="34" t="s">
        <v>22</v>
      </c>
      <c r="D13" s="34">
        <v>7</v>
      </c>
      <c r="E13" s="33">
        <v>12000</v>
      </c>
      <c r="F13" s="8"/>
      <c r="G13" s="8"/>
      <c r="H13" s="33">
        <f t="shared" ref="H13:H22" si="0">D13*E13</f>
        <v>84000</v>
      </c>
      <c r="I13" s="9">
        <f>I12+F13+G13-H13</f>
        <v>6266996</v>
      </c>
    </row>
    <row r="14" spans="1:10" ht="15.75" x14ac:dyDescent="0.25">
      <c r="A14" s="25" t="s">
        <v>130</v>
      </c>
      <c r="B14" s="34" t="s">
        <v>107</v>
      </c>
      <c r="C14" s="34" t="s">
        <v>22</v>
      </c>
      <c r="D14" s="34">
        <v>4</v>
      </c>
      <c r="E14" s="33">
        <v>15000</v>
      </c>
      <c r="F14" s="23"/>
      <c r="G14" s="23"/>
      <c r="H14" s="33">
        <f t="shared" si="0"/>
        <v>60000</v>
      </c>
      <c r="I14" s="9">
        <f t="shared" ref="I14:I60" si="1">I13+F14+G14-H14</f>
        <v>6206996</v>
      </c>
    </row>
    <row r="15" spans="1:10" ht="15.75" x14ac:dyDescent="0.25">
      <c r="A15" s="10"/>
      <c r="B15" s="34" t="s">
        <v>108</v>
      </c>
      <c r="C15" s="34" t="s">
        <v>22</v>
      </c>
      <c r="D15" s="34">
        <v>1.5</v>
      </c>
      <c r="E15" s="33">
        <v>50000</v>
      </c>
      <c r="F15" s="23"/>
      <c r="G15" s="23"/>
      <c r="H15" s="33">
        <f t="shared" si="0"/>
        <v>75000</v>
      </c>
      <c r="I15" s="9">
        <f t="shared" si="1"/>
        <v>6131996</v>
      </c>
      <c r="J15" s="11"/>
    </row>
    <row r="16" spans="1:10" ht="15.75" x14ac:dyDescent="0.25">
      <c r="A16" s="10"/>
      <c r="B16" s="34" t="s">
        <v>33</v>
      </c>
      <c r="C16" s="34" t="s">
        <v>31</v>
      </c>
      <c r="D16" s="34">
        <v>2</v>
      </c>
      <c r="E16" s="33">
        <v>40000</v>
      </c>
      <c r="F16" s="23"/>
      <c r="G16" s="23"/>
      <c r="H16" s="33">
        <f t="shared" si="0"/>
        <v>80000</v>
      </c>
      <c r="I16" s="9">
        <f t="shared" si="1"/>
        <v>6051996</v>
      </c>
    </row>
    <row r="17" spans="1:12" ht="15.75" x14ac:dyDescent="0.25">
      <c r="A17" s="10"/>
      <c r="B17" s="34" t="s">
        <v>19</v>
      </c>
      <c r="C17" s="34" t="s">
        <v>125</v>
      </c>
      <c r="D17" s="34">
        <v>2</v>
      </c>
      <c r="E17" s="33">
        <v>10000</v>
      </c>
      <c r="F17" s="23"/>
      <c r="G17" s="23"/>
      <c r="H17" s="33">
        <f t="shared" si="0"/>
        <v>20000</v>
      </c>
      <c r="I17" s="9">
        <f t="shared" si="1"/>
        <v>6031996</v>
      </c>
    </row>
    <row r="18" spans="1:12" ht="15.75" x14ac:dyDescent="0.25">
      <c r="A18" s="10"/>
      <c r="B18" s="34" t="s">
        <v>126</v>
      </c>
      <c r="C18" s="34" t="s">
        <v>35</v>
      </c>
      <c r="D18" s="34">
        <v>2</v>
      </c>
      <c r="E18" s="33">
        <v>10000</v>
      </c>
      <c r="F18" s="23"/>
      <c r="G18" s="23"/>
      <c r="H18" s="33">
        <f t="shared" si="0"/>
        <v>20000</v>
      </c>
      <c r="I18" s="9">
        <f t="shared" si="1"/>
        <v>6011996</v>
      </c>
    </row>
    <row r="19" spans="1:12" ht="15.75" x14ac:dyDescent="0.25">
      <c r="A19" s="10"/>
      <c r="B19" s="34" t="s">
        <v>127</v>
      </c>
      <c r="C19" s="34" t="s">
        <v>57</v>
      </c>
      <c r="D19" s="34">
        <v>1</v>
      </c>
      <c r="E19" s="33">
        <v>10000</v>
      </c>
      <c r="F19" s="23"/>
      <c r="G19" s="23"/>
      <c r="H19" s="33">
        <f t="shared" si="0"/>
        <v>10000</v>
      </c>
      <c r="I19" s="9">
        <f t="shared" si="1"/>
        <v>6001996</v>
      </c>
      <c r="K19" s="12" t="s">
        <v>10</v>
      </c>
      <c r="L19" s="13">
        <f>SUM(H10:H22)</f>
        <v>1089000</v>
      </c>
    </row>
    <row r="20" spans="1:12" ht="15.75" x14ac:dyDescent="0.25">
      <c r="A20" s="10"/>
      <c r="B20" s="34" t="s">
        <v>128</v>
      </c>
      <c r="C20" s="34"/>
      <c r="D20" s="34">
        <v>1</v>
      </c>
      <c r="E20" s="36">
        <v>20000</v>
      </c>
      <c r="F20" s="23"/>
      <c r="G20" s="23"/>
      <c r="H20" s="33">
        <f t="shared" si="0"/>
        <v>20000</v>
      </c>
      <c r="I20" s="9">
        <f t="shared" si="1"/>
        <v>5981996</v>
      </c>
      <c r="K20" s="12" t="s">
        <v>11</v>
      </c>
      <c r="L20" s="13">
        <f>SUM(H24:H32)</f>
        <v>1059000</v>
      </c>
    </row>
    <row r="21" spans="1:12" ht="15.75" x14ac:dyDescent="0.25">
      <c r="A21" s="10"/>
      <c r="B21" s="34" t="s">
        <v>129</v>
      </c>
      <c r="C21" s="34"/>
      <c r="D21" s="34">
        <v>1</v>
      </c>
      <c r="E21" s="36">
        <v>30000</v>
      </c>
      <c r="F21" s="23"/>
      <c r="G21" s="23"/>
      <c r="H21" s="33">
        <f t="shared" si="0"/>
        <v>30000</v>
      </c>
      <c r="I21" s="9">
        <f t="shared" si="1"/>
        <v>5951996</v>
      </c>
      <c r="K21" s="12" t="s">
        <v>12</v>
      </c>
      <c r="L21" s="13">
        <f>SUM(H33:H40)</f>
        <v>1499000</v>
      </c>
    </row>
    <row r="22" spans="1:12" ht="15.75" x14ac:dyDescent="0.25">
      <c r="A22" s="10"/>
      <c r="B22" s="34"/>
      <c r="C22" s="34"/>
      <c r="D22" s="34"/>
      <c r="E22" s="22"/>
      <c r="F22" s="23"/>
      <c r="G22" s="23"/>
      <c r="H22" s="33">
        <f t="shared" si="0"/>
        <v>0</v>
      </c>
      <c r="I22" s="9">
        <f t="shared" si="1"/>
        <v>5951996</v>
      </c>
      <c r="K22" s="12" t="s">
        <v>13</v>
      </c>
      <c r="L22" s="13">
        <f>SUM(H41:H49)</f>
        <v>1028000</v>
      </c>
    </row>
    <row r="23" spans="1:12" ht="15.75" x14ac:dyDescent="0.25">
      <c r="A23" s="10"/>
      <c r="B23" s="34"/>
      <c r="C23" s="34"/>
      <c r="D23" s="34"/>
      <c r="E23" s="22"/>
      <c r="F23" s="23"/>
      <c r="G23" s="23"/>
      <c r="H23" s="35"/>
      <c r="I23" s="9"/>
      <c r="K23" s="12"/>
      <c r="L23" s="13"/>
    </row>
    <row r="24" spans="1:12" ht="15.75" x14ac:dyDescent="0.25">
      <c r="A24" s="25" t="s">
        <v>132</v>
      </c>
      <c r="B24" s="34" t="s">
        <v>30</v>
      </c>
      <c r="C24" s="34" t="s">
        <v>22</v>
      </c>
      <c r="D24" s="34">
        <v>10</v>
      </c>
      <c r="E24" s="22">
        <v>15000</v>
      </c>
      <c r="F24" s="23"/>
      <c r="G24" s="23"/>
      <c r="H24" s="35">
        <f t="shared" ref="H24:H34" si="2">D24*E24</f>
        <v>150000</v>
      </c>
      <c r="I24" s="9">
        <f>I22+F24+G24-H24</f>
        <v>5801996</v>
      </c>
      <c r="K24" s="12" t="s">
        <v>14</v>
      </c>
      <c r="L24" s="13"/>
    </row>
    <row r="25" spans="1:12" ht="15.75" x14ac:dyDescent="0.25">
      <c r="A25" s="10"/>
      <c r="B25" s="34" t="s">
        <v>105</v>
      </c>
      <c r="C25" s="34" t="s">
        <v>22</v>
      </c>
      <c r="D25" s="34">
        <v>4.5</v>
      </c>
      <c r="E25" s="22">
        <v>120000</v>
      </c>
      <c r="F25" s="23"/>
      <c r="G25" s="23"/>
      <c r="H25" s="35">
        <f t="shared" si="2"/>
        <v>540000</v>
      </c>
      <c r="I25" s="9">
        <f>I24+F25+G25-H25</f>
        <v>5261996</v>
      </c>
      <c r="K25" s="14"/>
      <c r="L25" s="15" t="e">
        <f>SUM</f>
        <v>#NAME?</v>
      </c>
    </row>
    <row r="26" spans="1:12" ht="15.75" x14ac:dyDescent="0.25">
      <c r="A26" s="10"/>
      <c r="B26" s="34" t="s">
        <v>106</v>
      </c>
      <c r="C26" s="34" t="s">
        <v>22</v>
      </c>
      <c r="D26" s="34">
        <v>7</v>
      </c>
      <c r="E26" s="22">
        <v>12000</v>
      </c>
      <c r="F26" s="24"/>
      <c r="G26" s="24"/>
      <c r="H26" s="35">
        <f t="shared" si="2"/>
        <v>84000</v>
      </c>
      <c r="I26" s="9">
        <f t="shared" si="1"/>
        <v>5177996</v>
      </c>
      <c r="K26" s="30" t="s">
        <v>26</v>
      </c>
      <c r="L26" s="29">
        <f>L19+L20+L21+L22+L24</f>
        <v>4675000</v>
      </c>
    </row>
    <row r="27" spans="1:12" ht="15.75" x14ac:dyDescent="0.25">
      <c r="A27" s="10"/>
      <c r="B27" s="34" t="s">
        <v>107</v>
      </c>
      <c r="C27" s="34" t="s">
        <v>22</v>
      </c>
      <c r="D27" s="34">
        <v>4</v>
      </c>
      <c r="E27" s="22">
        <v>15000</v>
      </c>
      <c r="F27" s="24"/>
      <c r="G27" s="24"/>
      <c r="H27" s="35">
        <f t="shared" si="2"/>
        <v>60000</v>
      </c>
      <c r="I27" s="9">
        <f t="shared" si="1"/>
        <v>5117996</v>
      </c>
      <c r="K27" s="14"/>
      <c r="L27" s="15"/>
    </row>
    <row r="28" spans="1:12" ht="15.75" x14ac:dyDescent="0.25">
      <c r="B28" s="34" t="s">
        <v>108</v>
      </c>
      <c r="C28" s="34" t="s">
        <v>22</v>
      </c>
      <c r="D28" s="34">
        <v>1.5</v>
      </c>
      <c r="E28" s="27">
        <v>50000</v>
      </c>
      <c r="F28" s="24"/>
      <c r="G28" s="24"/>
      <c r="H28" s="38">
        <f t="shared" ref="H28:H33" si="3">E28*D28</f>
        <v>75000</v>
      </c>
      <c r="I28" s="9">
        <f t="shared" si="1"/>
        <v>5042996</v>
      </c>
      <c r="K28" s="14"/>
      <c r="L28" s="15"/>
    </row>
    <row r="29" spans="1:12" ht="15.75" x14ac:dyDescent="0.25">
      <c r="A29" s="10"/>
      <c r="B29" s="34" t="s">
        <v>34</v>
      </c>
      <c r="C29" s="34" t="s">
        <v>23</v>
      </c>
      <c r="D29" s="34">
        <v>1</v>
      </c>
      <c r="E29" s="27">
        <v>30000</v>
      </c>
      <c r="F29" s="24"/>
      <c r="G29" s="24"/>
      <c r="H29" s="38">
        <f t="shared" si="3"/>
        <v>30000</v>
      </c>
      <c r="I29" s="9">
        <f t="shared" si="1"/>
        <v>5012996</v>
      </c>
      <c r="K29" s="14"/>
      <c r="L29" s="15"/>
    </row>
    <row r="30" spans="1:12" ht="15.75" x14ac:dyDescent="0.25">
      <c r="B30" s="34" t="s">
        <v>131</v>
      </c>
      <c r="C30" s="34" t="s">
        <v>56</v>
      </c>
      <c r="D30" s="34">
        <v>1</v>
      </c>
      <c r="E30" s="27">
        <v>30000</v>
      </c>
      <c r="F30" s="24"/>
      <c r="G30" s="24"/>
      <c r="H30" s="38">
        <f t="shared" si="3"/>
        <v>30000</v>
      </c>
      <c r="I30" s="9">
        <f t="shared" si="1"/>
        <v>4982996</v>
      </c>
      <c r="K30" s="14"/>
      <c r="L30" s="15"/>
    </row>
    <row r="31" spans="1:12" ht="15.75" x14ac:dyDescent="0.25">
      <c r="A31" s="10"/>
      <c r="B31" s="34" t="s">
        <v>128</v>
      </c>
      <c r="C31" s="34"/>
      <c r="D31" s="34">
        <v>3</v>
      </c>
      <c r="E31" s="27">
        <v>20000</v>
      </c>
      <c r="F31" s="24"/>
      <c r="G31" s="24"/>
      <c r="H31" s="38">
        <f t="shared" si="3"/>
        <v>60000</v>
      </c>
      <c r="I31" s="9">
        <f t="shared" si="1"/>
        <v>4922996</v>
      </c>
      <c r="K31" s="14"/>
      <c r="L31" s="15"/>
    </row>
    <row r="32" spans="1:12" ht="15.75" x14ac:dyDescent="0.25">
      <c r="A32" s="10"/>
      <c r="B32" s="62" t="s">
        <v>129</v>
      </c>
      <c r="C32" s="62"/>
      <c r="D32" s="62">
        <v>1</v>
      </c>
      <c r="E32" s="27">
        <v>30000</v>
      </c>
      <c r="F32" s="24"/>
      <c r="G32" s="24"/>
      <c r="H32" s="38">
        <f t="shared" si="3"/>
        <v>30000</v>
      </c>
      <c r="I32" s="9">
        <f t="shared" si="1"/>
        <v>4892996</v>
      </c>
      <c r="K32" s="14"/>
      <c r="L32" s="15"/>
    </row>
    <row r="33" spans="1:12" ht="15.75" x14ac:dyDescent="0.25">
      <c r="A33" s="10"/>
      <c r="B33" s="34" t="s">
        <v>30</v>
      </c>
      <c r="C33" s="34" t="s">
        <v>22</v>
      </c>
      <c r="D33" s="34">
        <v>10</v>
      </c>
      <c r="E33" s="27">
        <v>15000</v>
      </c>
      <c r="F33" s="24"/>
      <c r="G33" s="24"/>
      <c r="H33" s="38">
        <f t="shared" si="3"/>
        <v>150000</v>
      </c>
      <c r="I33" s="9">
        <f t="shared" si="1"/>
        <v>4742996</v>
      </c>
      <c r="K33" s="14"/>
      <c r="L33" s="15"/>
    </row>
    <row r="34" spans="1:12" ht="15.75" x14ac:dyDescent="0.25">
      <c r="A34" s="10" t="s">
        <v>133</v>
      </c>
      <c r="B34" s="34" t="s">
        <v>105</v>
      </c>
      <c r="C34" s="34" t="s">
        <v>22</v>
      </c>
      <c r="D34" s="34">
        <v>4.5</v>
      </c>
      <c r="E34" s="27">
        <v>120000</v>
      </c>
      <c r="F34" s="24"/>
      <c r="G34" s="24"/>
      <c r="H34" s="38">
        <f t="shared" ref="H34:H60" si="4">D34*E34</f>
        <v>540000</v>
      </c>
      <c r="I34" s="9">
        <f t="shared" si="1"/>
        <v>4202996</v>
      </c>
      <c r="K34" s="14"/>
      <c r="L34" s="15"/>
    </row>
    <row r="35" spans="1:12" ht="15.75" x14ac:dyDescent="0.25">
      <c r="A35" s="10"/>
      <c r="B35" s="34" t="s">
        <v>106</v>
      </c>
      <c r="C35" s="34" t="s">
        <v>22</v>
      </c>
      <c r="D35" s="34">
        <v>7</v>
      </c>
      <c r="E35" s="27">
        <v>12000</v>
      </c>
      <c r="F35" s="24"/>
      <c r="G35" s="24"/>
      <c r="H35" s="38">
        <f t="shared" si="4"/>
        <v>84000</v>
      </c>
      <c r="I35" s="9">
        <f t="shared" si="1"/>
        <v>4118996</v>
      </c>
      <c r="K35" s="14"/>
      <c r="L35" s="15"/>
    </row>
    <row r="36" spans="1:12" ht="15.75" x14ac:dyDescent="0.25">
      <c r="A36" s="10"/>
      <c r="B36" s="34" t="s">
        <v>107</v>
      </c>
      <c r="C36" s="34" t="s">
        <v>22</v>
      </c>
      <c r="D36" s="34">
        <v>4</v>
      </c>
      <c r="E36" s="27">
        <v>15000</v>
      </c>
      <c r="F36" s="24"/>
      <c r="G36" s="24"/>
      <c r="H36" s="38">
        <f t="shared" si="4"/>
        <v>60000</v>
      </c>
      <c r="I36" s="9">
        <f t="shared" si="1"/>
        <v>4058996</v>
      </c>
      <c r="K36" s="14"/>
      <c r="L36" s="15"/>
    </row>
    <row r="37" spans="1:12" ht="15.75" x14ac:dyDescent="0.25">
      <c r="A37" s="10"/>
      <c r="B37" s="34" t="s">
        <v>134</v>
      </c>
      <c r="C37" s="34" t="s">
        <v>25</v>
      </c>
      <c r="D37" s="34">
        <v>1</v>
      </c>
      <c r="E37" s="27">
        <v>530000</v>
      </c>
      <c r="F37" s="24"/>
      <c r="G37" s="24"/>
      <c r="H37" s="38">
        <f t="shared" si="4"/>
        <v>530000</v>
      </c>
      <c r="I37" s="9">
        <f t="shared" si="1"/>
        <v>3528996</v>
      </c>
      <c r="K37" s="14"/>
      <c r="L37" s="15"/>
    </row>
    <row r="38" spans="1:12" ht="15.75" x14ac:dyDescent="0.25">
      <c r="A38" s="10"/>
      <c r="B38" s="34" t="s">
        <v>108</v>
      </c>
      <c r="C38" s="34" t="s">
        <v>22</v>
      </c>
      <c r="D38" s="34">
        <v>1.5</v>
      </c>
      <c r="E38" s="22">
        <v>50000</v>
      </c>
      <c r="F38" s="24"/>
      <c r="G38" s="24"/>
      <c r="H38" s="38">
        <f t="shared" si="4"/>
        <v>75000</v>
      </c>
      <c r="I38" s="9">
        <f t="shared" si="1"/>
        <v>3453996</v>
      </c>
      <c r="K38" s="14"/>
      <c r="L38" s="15"/>
    </row>
    <row r="39" spans="1:12" ht="15.75" x14ac:dyDescent="0.25">
      <c r="A39" s="40"/>
      <c r="B39" s="34" t="s">
        <v>38</v>
      </c>
      <c r="C39" s="34"/>
      <c r="D39" s="34">
        <v>1</v>
      </c>
      <c r="E39" s="22">
        <v>60000</v>
      </c>
      <c r="F39" s="24"/>
      <c r="G39" s="24"/>
      <c r="H39" s="38">
        <f t="shared" si="4"/>
        <v>60000</v>
      </c>
      <c r="I39" s="9"/>
      <c r="K39" s="14"/>
      <c r="L39" s="15"/>
    </row>
    <row r="40" spans="1:12" ht="15.75" x14ac:dyDescent="0.25">
      <c r="B40" s="34"/>
      <c r="C40" s="34"/>
      <c r="D40" s="34"/>
      <c r="E40" s="27"/>
      <c r="F40" s="24"/>
      <c r="G40" s="24"/>
      <c r="H40" s="38">
        <f t="shared" si="4"/>
        <v>0</v>
      </c>
      <c r="I40" s="9">
        <f>I38+F40+G40-H40</f>
        <v>3453996</v>
      </c>
      <c r="K40" s="14"/>
      <c r="L40" s="15"/>
    </row>
    <row r="41" spans="1:12" ht="15.75" x14ac:dyDescent="0.25">
      <c r="A41" s="25" t="s">
        <v>135</v>
      </c>
      <c r="B41" s="34" t="s">
        <v>30</v>
      </c>
      <c r="C41" s="34" t="s">
        <v>22</v>
      </c>
      <c r="D41" s="34">
        <v>10</v>
      </c>
      <c r="E41" s="36">
        <v>15000</v>
      </c>
      <c r="F41" s="24"/>
      <c r="G41" s="24"/>
      <c r="H41" s="38">
        <f t="shared" si="4"/>
        <v>150000</v>
      </c>
      <c r="I41" s="9">
        <f t="shared" si="1"/>
        <v>3303996</v>
      </c>
      <c r="K41" s="14"/>
      <c r="L41" s="15"/>
    </row>
    <row r="42" spans="1:12" ht="15.75" x14ac:dyDescent="0.25">
      <c r="A42" s="10"/>
      <c r="B42" s="34" t="s">
        <v>105</v>
      </c>
      <c r="C42" s="34" t="s">
        <v>22</v>
      </c>
      <c r="D42" s="34">
        <v>4.5</v>
      </c>
      <c r="E42" s="36">
        <v>120000</v>
      </c>
      <c r="F42" s="24"/>
      <c r="G42" s="24"/>
      <c r="H42" s="38">
        <f t="shared" si="4"/>
        <v>540000</v>
      </c>
      <c r="I42" s="9">
        <f t="shared" si="1"/>
        <v>2763996</v>
      </c>
      <c r="K42" s="14"/>
      <c r="L42" s="15"/>
    </row>
    <row r="43" spans="1:12" ht="15.75" x14ac:dyDescent="0.25">
      <c r="A43" s="10"/>
      <c r="B43" s="34" t="s">
        <v>106</v>
      </c>
      <c r="C43" s="34" t="s">
        <v>22</v>
      </c>
      <c r="D43" s="34">
        <v>7</v>
      </c>
      <c r="E43" s="36">
        <v>12000</v>
      </c>
      <c r="F43" s="24"/>
      <c r="G43" s="24"/>
      <c r="H43" s="38">
        <f t="shared" si="4"/>
        <v>84000</v>
      </c>
      <c r="I43" s="9">
        <f t="shared" si="1"/>
        <v>2679996</v>
      </c>
      <c r="K43" s="14"/>
      <c r="L43" s="15"/>
    </row>
    <row r="44" spans="1:12" ht="15.75" x14ac:dyDescent="0.25">
      <c r="A44" s="10"/>
      <c r="B44" s="34" t="s">
        <v>107</v>
      </c>
      <c r="C44" s="34" t="s">
        <v>22</v>
      </c>
      <c r="D44" s="34">
        <v>4</v>
      </c>
      <c r="E44" s="36">
        <v>15000</v>
      </c>
      <c r="F44" s="24"/>
      <c r="G44" s="24"/>
      <c r="H44" s="38">
        <f t="shared" si="4"/>
        <v>60000</v>
      </c>
      <c r="I44" s="9">
        <f t="shared" si="1"/>
        <v>2619996</v>
      </c>
      <c r="K44" s="14"/>
      <c r="L44" s="15"/>
    </row>
    <row r="45" spans="1:12" ht="15.75" x14ac:dyDescent="0.25">
      <c r="A45" s="10"/>
      <c r="B45" s="34" t="s">
        <v>108</v>
      </c>
      <c r="C45" s="34" t="s">
        <v>22</v>
      </c>
      <c r="D45" s="34">
        <v>1.5</v>
      </c>
      <c r="E45" s="36">
        <v>50000</v>
      </c>
      <c r="F45" s="24"/>
      <c r="G45" s="24"/>
      <c r="H45" s="38">
        <f t="shared" si="4"/>
        <v>75000</v>
      </c>
      <c r="I45" s="9">
        <f t="shared" si="1"/>
        <v>2544996</v>
      </c>
      <c r="K45" s="14"/>
      <c r="L45" s="15"/>
    </row>
    <row r="46" spans="1:12" ht="15.75" x14ac:dyDescent="0.25">
      <c r="A46" s="25"/>
      <c r="B46" s="34" t="s">
        <v>38</v>
      </c>
      <c r="C46" s="34"/>
      <c r="D46" s="34">
        <v>1</v>
      </c>
      <c r="E46" s="36">
        <v>30000</v>
      </c>
      <c r="F46" s="24"/>
      <c r="G46" s="24"/>
      <c r="H46" s="38">
        <f t="shared" si="4"/>
        <v>30000</v>
      </c>
      <c r="I46" s="9">
        <f t="shared" si="1"/>
        <v>2514996</v>
      </c>
      <c r="K46" s="14"/>
      <c r="L46" s="15"/>
    </row>
    <row r="47" spans="1:12" ht="15.75" x14ac:dyDescent="0.25">
      <c r="A47" s="10"/>
      <c r="B47" s="34" t="s">
        <v>128</v>
      </c>
      <c r="C47" s="34"/>
      <c r="D47" s="34">
        <v>1</v>
      </c>
      <c r="E47" s="36">
        <v>20000</v>
      </c>
      <c r="F47" s="24"/>
      <c r="G47" s="24"/>
      <c r="H47" s="38">
        <f t="shared" si="4"/>
        <v>20000</v>
      </c>
      <c r="I47" s="9">
        <f t="shared" si="1"/>
        <v>2494996</v>
      </c>
      <c r="K47" s="14"/>
      <c r="L47" s="15"/>
    </row>
    <row r="48" spans="1:12" ht="15.75" x14ac:dyDescent="0.25">
      <c r="A48" s="10"/>
      <c r="B48" s="34" t="s">
        <v>16</v>
      </c>
      <c r="C48" s="34" t="s">
        <v>23</v>
      </c>
      <c r="D48" s="34">
        <v>1</v>
      </c>
      <c r="E48" s="36">
        <v>25000</v>
      </c>
      <c r="F48" s="24"/>
      <c r="G48" s="24"/>
      <c r="H48" s="38">
        <f t="shared" si="4"/>
        <v>25000</v>
      </c>
      <c r="I48" s="9">
        <f t="shared" si="1"/>
        <v>2469996</v>
      </c>
      <c r="K48" s="14"/>
      <c r="L48" s="15"/>
    </row>
    <row r="49" spans="1:12" ht="15.75" x14ac:dyDescent="0.25">
      <c r="B49" s="34" t="s">
        <v>15</v>
      </c>
      <c r="C49" s="34" t="s">
        <v>56</v>
      </c>
      <c r="D49" s="34">
        <v>1</v>
      </c>
      <c r="E49" s="36">
        <v>44000</v>
      </c>
      <c r="F49" s="24"/>
      <c r="G49" s="24"/>
      <c r="H49" s="38">
        <f t="shared" si="4"/>
        <v>44000</v>
      </c>
      <c r="I49" s="9">
        <f t="shared" si="1"/>
        <v>2425996</v>
      </c>
      <c r="K49" s="14"/>
      <c r="L49" s="15"/>
    </row>
    <row r="50" spans="1:12" ht="15.75" x14ac:dyDescent="0.25">
      <c r="A50" s="10"/>
      <c r="B50" s="34"/>
      <c r="C50" s="26"/>
      <c r="D50" s="34"/>
      <c r="E50" s="36"/>
      <c r="F50" s="24"/>
      <c r="G50" s="24"/>
      <c r="H50" s="60">
        <f t="shared" si="4"/>
        <v>0</v>
      </c>
      <c r="I50" s="9">
        <f t="shared" si="1"/>
        <v>2425996</v>
      </c>
      <c r="K50" s="14"/>
      <c r="L50" s="15"/>
    </row>
    <row r="51" spans="1:12" ht="15.75" x14ac:dyDescent="0.25">
      <c r="A51" s="10" t="s">
        <v>45</v>
      </c>
      <c r="B51" s="34"/>
      <c r="C51" s="34"/>
      <c r="D51" s="34"/>
      <c r="E51" s="36"/>
      <c r="F51" s="24"/>
      <c r="G51" s="24"/>
      <c r="H51" s="60">
        <f t="shared" si="4"/>
        <v>0</v>
      </c>
      <c r="I51" s="9">
        <f t="shared" si="1"/>
        <v>2425996</v>
      </c>
      <c r="K51" s="14"/>
      <c r="L51" s="15"/>
    </row>
    <row r="52" spans="1:12" ht="15.75" x14ac:dyDescent="0.25">
      <c r="A52" s="10"/>
      <c r="B52" s="34"/>
      <c r="C52" s="34"/>
      <c r="D52" s="34"/>
      <c r="E52" s="36"/>
      <c r="F52" s="24"/>
      <c r="G52" s="24"/>
      <c r="H52" s="60">
        <f t="shared" si="4"/>
        <v>0</v>
      </c>
      <c r="I52" s="9">
        <f t="shared" si="1"/>
        <v>2425996</v>
      </c>
      <c r="K52" s="14"/>
      <c r="L52" s="15"/>
    </row>
    <row r="53" spans="1:12" ht="15.75" x14ac:dyDescent="0.25">
      <c r="B53" s="34"/>
      <c r="C53" s="34"/>
      <c r="D53" s="34"/>
      <c r="E53" s="36"/>
      <c r="F53" s="24"/>
      <c r="G53" s="24"/>
      <c r="H53" s="60">
        <f t="shared" si="4"/>
        <v>0</v>
      </c>
      <c r="I53" s="9">
        <f t="shared" si="1"/>
        <v>2425996</v>
      </c>
      <c r="K53" s="14"/>
      <c r="L53" s="15"/>
    </row>
    <row r="54" spans="1:12" ht="15.75" x14ac:dyDescent="0.25">
      <c r="A54" s="10"/>
      <c r="B54" s="34"/>
      <c r="C54" s="34"/>
      <c r="D54" s="34"/>
      <c r="E54" s="36"/>
      <c r="F54" s="24"/>
      <c r="G54" s="24"/>
      <c r="H54" s="60">
        <f t="shared" si="4"/>
        <v>0</v>
      </c>
      <c r="I54" s="9">
        <f t="shared" si="1"/>
        <v>2425996</v>
      </c>
      <c r="K54" s="14"/>
      <c r="L54" s="15"/>
    </row>
    <row r="55" spans="1:12" ht="15.75" x14ac:dyDescent="0.25">
      <c r="A55" s="10"/>
      <c r="B55" s="34"/>
      <c r="C55" s="34"/>
      <c r="D55" s="34"/>
      <c r="E55" s="36"/>
      <c r="F55" s="24"/>
      <c r="G55" s="24"/>
      <c r="H55" s="60">
        <f t="shared" si="4"/>
        <v>0</v>
      </c>
      <c r="I55" s="9">
        <f t="shared" si="1"/>
        <v>2425996</v>
      </c>
      <c r="K55" s="14"/>
      <c r="L55" s="15"/>
    </row>
    <row r="56" spans="1:12" ht="15.75" x14ac:dyDescent="0.25">
      <c r="A56" s="10"/>
      <c r="B56" s="34"/>
      <c r="C56" s="34"/>
      <c r="D56" s="34"/>
      <c r="E56" s="36"/>
      <c r="F56" s="24"/>
      <c r="G56" s="24"/>
      <c r="H56" s="60">
        <f t="shared" si="4"/>
        <v>0</v>
      </c>
      <c r="I56" s="9">
        <f t="shared" si="1"/>
        <v>2425996</v>
      </c>
      <c r="K56" s="14"/>
      <c r="L56" s="15"/>
    </row>
    <row r="57" spans="1:12" ht="15.75" x14ac:dyDescent="0.25">
      <c r="A57" s="10"/>
      <c r="B57" s="34"/>
      <c r="C57" s="34"/>
      <c r="D57" s="34"/>
      <c r="E57" s="36"/>
      <c r="F57" s="24"/>
      <c r="G57" s="24"/>
      <c r="H57" s="60">
        <f t="shared" si="4"/>
        <v>0</v>
      </c>
      <c r="I57" s="9">
        <f t="shared" si="1"/>
        <v>2425996</v>
      </c>
      <c r="K57" s="14"/>
      <c r="L57" s="15"/>
    </row>
    <row r="58" spans="1:12" ht="15.75" x14ac:dyDescent="0.25">
      <c r="A58" s="10"/>
      <c r="B58" s="34"/>
      <c r="C58" s="34"/>
      <c r="D58" s="34"/>
      <c r="E58" s="36"/>
      <c r="F58" s="24"/>
      <c r="G58" s="24"/>
      <c r="H58" s="60">
        <f t="shared" si="4"/>
        <v>0</v>
      </c>
      <c r="I58" s="9">
        <f t="shared" si="1"/>
        <v>2425996</v>
      </c>
      <c r="K58" s="14"/>
      <c r="L58" s="15"/>
    </row>
    <row r="59" spans="1:12" ht="15.75" x14ac:dyDescent="0.25">
      <c r="A59" s="10"/>
      <c r="B59" s="34"/>
      <c r="C59" s="34"/>
      <c r="D59" s="34"/>
      <c r="E59" s="36"/>
      <c r="F59" s="24"/>
      <c r="G59" s="24"/>
      <c r="H59" s="60">
        <f t="shared" si="4"/>
        <v>0</v>
      </c>
      <c r="I59" s="9">
        <f t="shared" si="1"/>
        <v>2425996</v>
      </c>
      <c r="K59" s="14"/>
      <c r="L59" s="15"/>
    </row>
    <row r="60" spans="1:12" ht="15.75" x14ac:dyDescent="0.25">
      <c r="A60" s="10"/>
      <c r="B60" s="34"/>
      <c r="C60" s="21"/>
      <c r="D60" s="34"/>
      <c r="E60" s="36"/>
      <c r="F60" s="24"/>
      <c r="G60" s="24"/>
      <c r="H60" s="60">
        <f t="shared" si="4"/>
        <v>0</v>
      </c>
      <c r="I60" s="9">
        <f t="shared" si="1"/>
        <v>2425996</v>
      </c>
      <c r="K60" s="14"/>
      <c r="L60" s="15"/>
    </row>
    <row r="61" spans="1:12" ht="15.75" x14ac:dyDescent="0.25">
      <c r="A61" s="16" t="s">
        <v>136</v>
      </c>
      <c r="B61" s="16"/>
      <c r="C61" s="16"/>
      <c r="D61" s="16"/>
      <c r="E61" s="17"/>
      <c r="F61" s="18">
        <f>SUM(F5:F26)</f>
        <v>500000</v>
      </c>
      <c r="G61" s="18">
        <f>SUM(G5:G10)</f>
        <v>600000</v>
      </c>
      <c r="H61" s="47">
        <f>SUM(H5:H60)</f>
        <v>4675000</v>
      </c>
      <c r="I61" s="49">
        <f>I4+F62-H61</f>
        <v>2365996</v>
      </c>
    </row>
    <row r="62" spans="1:12" ht="15.75" x14ac:dyDescent="0.25">
      <c r="A62" s="51" t="s">
        <v>137</v>
      </c>
      <c r="B62" s="52"/>
      <c r="C62" s="19"/>
      <c r="D62" s="19"/>
      <c r="E62" s="20"/>
      <c r="F62" s="53">
        <f>F61+G61</f>
        <v>1100000</v>
      </c>
      <c r="G62" s="54"/>
      <c r="H62" s="48"/>
      <c r="I62" s="50"/>
    </row>
  </sheetData>
  <mergeCells count="6">
    <mergeCell ref="A1:I1"/>
    <mergeCell ref="F2:G2"/>
    <mergeCell ref="H61:H62"/>
    <mergeCell ref="I61:I62"/>
    <mergeCell ref="A62:B62"/>
    <mergeCell ref="F62:G6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T1-26</vt:lpstr>
      <vt:lpstr>T2-26</vt:lpstr>
      <vt:lpstr>T3-26</vt:lpstr>
      <vt:lpstr>T4-26</vt:lpstr>
      <vt:lpstr>T5-26</vt:lpstr>
      <vt:lpstr>T6-26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hp</cp:lastModifiedBy>
  <dcterms:created xsi:type="dcterms:W3CDTF">2022-06-11T02:23:38Z</dcterms:created>
  <dcterms:modified xsi:type="dcterms:W3CDTF">2026-07-04T16:56:39Z</dcterms:modified>
</cp:coreProperties>
</file>