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20400" windowHeight="7650"/>
  </bookViews>
  <sheets>
    <sheet name="T08" sheetId="3" r:id="rId1"/>
    <sheet name="T09" sheetId="4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4" i="4" l="1"/>
  <c r="H35" i="3"/>
  <c r="H6" i="4"/>
  <c r="H7" i="4"/>
  <c r="H8" i="4"/>
  <c r="H9" i="4"/>
  <c r="H10" i="4" s="1"/>
  <c r="H11" i="4" s="1"/>
  <c r="H12" i="4" s="1"/>
  <c r="H13" i="4" s="1"/>
  <c r="H14" i="4" s="1"/>
  <c r="H15" i="4" s="1"/>
  <c r="H16" i="4" s="1"/>
  <c r="H17" i="4" s="1"/>
  <c r="H18" i="4" s="1"/>
  <c r="H19" i="4" s="1"/>
  <c r="H20" i="4" s="1"/>
  <c r="H21" i="4" s="1"/>
  <c r="H22" i="4" s="1"/>
  <c r="H23" i="4" s="1"/>
  <c r="H24" i="4" s="1"/>
  <c r="H25" i="4" s="1"/>
  <c r="H26" i="4" s="1"/>
  <c r="H27" i="4" s="1"/>
  <c r="H28" i="4" s="1"/>
  <c r="H29" i="4" s="1"/>
  <c r="H30" i="4" s="1"/>
  <c r="H31" i="4" s="1"/>
  <c r="H32" i="4" s="1"/>
  <c r="H33" i="4" s="1"/>
  <c r="H5" i="4"/>
  <c r="H34" i="4"/>
  <c r="K14" i="4"/>
  <c r="G33" i="4"/>
  <c r="F34" i="4" l="1"/>
  <c r="E34" i="4"/>
  <c r="E35" i="4" s="1"/>
  <c r="G32" i="4"/>
  <c r="G30" i="4"/>
  <c r="G29" i="4"/>
  <c r="G28" i="4"/>
  <c r="G27" i="4"/>
  <c r="G25" i="4"/>
  <c r="G24" i="4"/>
  <c r="G23" i="4"/>
  <c r="K13" i="4" s="1"/>
  <c r="G22" i="4"/>
  <c r="G20" i="4"/>
  <c r="G19" i="4"/>
  <c r="G18" i="4"/>
  <c r="G17" i="4"/>
  <c r="G16" i="4"/>
  <c r="G14" i="4"/>
  <c r="G13" i="4"/>
  <c r="G12" i="4"/>
  <c r="G11" i="4"/>
  <c r="G10" i="4"/>
  <c r="G8" i="4"/>
  <c r="G7" i="4"/>
  <c r="G6" i="4"/>
  <c r="H6" i="3"/>
  <c r="H7" i="3"/>
  <c r="H8" i="3"/>
  <c r="H9" i="3"/>
  <c r="H10" i="3" s="1"/>
  <c r="H11" i="3" s="1"/>
  <c r="H12" i="3" s="1"/>
  <c r="H13" i="3" s="1"/>
  <c r="H14" i="3" s="1"/>
  <c r="H15" i="3" s="1"/>
  <c r="H16" i="3" s="1"/>
  <c r="H17" i="3" s="1"/>
  <c r="H18" i="3" s="1"/>
  <c r="H19" i="3" s="1"/>
  <c r="H20" i="3" s="1"/>
  <c r="H21" i="3" s="1"/>
  <c r="H22" i="3" s="1"/>
  <c r="H23" i="3" s="1"/>
  <c r="H24" i="3" s="1"/>
  <c r="H25" i="3" s="1"/>
  <c r="H26" i="3" s="1"/>
  <c r="H27" i="3" s="1"/>
  <c r="H28" i="3" s="1"/>
  <c r="H29" i="3" s="1"/>
  <c r="H30" i="3" s="1"/>
  <c r="H31" i="3" s="1"/>
  <c r="H32" i="3" s="1"/>
  <c r="H33" i="3" s="1"/>
  <c r="H34" i="3" s="1"/>
  <c r="H5" i="3"/>
  <c r="G30" i="3"/>
  <c r="G26" i="3"/>
  <c r="G27" i="3"/>
  <c r="G29" i="3"/>
  <c r="G31" i="3"/>
  <c r="G32" i="3"/>
  <c r="G34" i="3"/>
  <c r="G25" i="3"/>
  <c r="K15" i="3" s="1"/>
  <c r="G20" i="3"/>
  <c r="G21" i="3"/>
  <c r="G22" i="3"/>
  <c r="G24" i="3"/>
  <c r="G8" i="3"/>
  <c r="K12" i="4" l="1"/>
  <c r="K11" i="4"/>
  <c r="K16" i="3"/>
  <c r="K14" i="3"/>
  <c r="F35" i="3" l="1"/>
  <c r="E35" i="3"/>
  <c r="G19" i="3"/>
  <c r="G18" i="3"/>
  <c r="G16" i="3"/>
  <c r="G15" i="3"/>
  <c r="G14" i="3"/>
  <c r="G13" i="3"/>
  <c r="G12" i="3"/>
  <c r="G10" i="3"/>
  <c r="G9" i="3"/>
  <c r="E36" i="3" l="1"/>
  <c r="G35" i="3"/>
  <c r="K13" i="3"/>
</calcChain>
</file>

<file path=xl/sharedStrings.xml><?xml version="1.0" encoding="utf-8"?>
<sst xmlns="http://schemas.openxmlformats.org/spreadsheetml/2006/main" count="105" uniqueCount="54">
  <si>
    <t>Ngày</t>
  </si>
  <si>
    <t>Chi tiết</t>
  </si>
  <si>
    <t>Số lượng</t>
  </si>
  <si>
    <t>Đơn giá</t>
  </si>
  <si>
    <t>Thu</t>
  </si>
  <si>
    <t>Chi</t>
  </si>
  <si>
    <t>Tồn</t>
  </si>
  <si>
    <t>CMTX</t>
  </si>
  <si>
    <t>CMKTX</t>
  </si>
  <si>
    <t>Đồng nghiệp USG &amp; Friends</t>
  </si>
  <si>
    <t xml:space="preserve">Gạo nếp </t>
  </si>
  <si>
    <t>Chả thịt</t>
  </si>
  <si>
    <t xml:space="preserve">Hành khô </t>
  </si>
  <si>
    <t>Hành lá</t>
  </si>
  <si>
    <t>Dầu ăn</t>
  </si>
  <si>
    <t xml:space="preserve">Nước mắm </t>
  </si>
  <si>
    <t>Hạt nêm</t>
  </si>
  <si>
    <t xml:space="preserve">Bao tay </t>
  </si>
  <si>
    <t>Khẩu trang</t>
  </si>
  <si>
    <t>Bao giấy</t>
  </si>
  <si>
    <t>Bình ga</t>
  </si>
  <si>
    <t xml:space="preserve">Trứng vịt </t>
  </si>
  <si>
    <t>Tuần 1 (07/08)</t>
  </si>
  <si>
    <t>Tuần 2 (14/08)</t>
  </si>
  <si>
    <t>Hành khô</t>
  </si>
  <si>
    <t>Trứng</t>
  </si>
  <si>
    <t>Tuần 3 (21/08)</t>
  </si>
  <si>
    <t>Tuần 4 (28/08)</t>
  </si>
  <si>
    <t>T1(07/08)</t>
  </si>
  <si>
    <t>T2(14/08)</t>
  </si>
  <si>
    <t>T3(21/08)</t>
  </si>
  <si>
    <t>T4(28/08)</t>
  </si>
  <si>
    <t>Tổng tháng 08/2021</t>
  </si>
  <si>
    <t>Tồn cuối tháng 08/2021</t>
  </si>
  <si>
    <t>Tồn tháng 06/2021</t>
  </si>
  <si>
    <t>01/07</t>
  </si>
  <si>
    <t>Chị Michele_du và GĐ</t>
  </si>
  <si>
    <t>31/07</t>
  </si>
  <si>
    <t>04/08</t>
  </si>
  <si>
    <t>BÁO CÁO THU, CHI CHƯƠNG TRÌNH  THỨ 7 YÊU THƯƠNG - HÀ TĨNH THÁNG 09/2021</t>
  </si>
  <si>
    <t>02/09</t>
  </si>
  <si>
    <t>Tồn tháng 08/2021</t>
  </si>
  <si>
    <t>Tuần 1 (04/09)</t>
  </si>
  <si>
    <t>Tuần 2 (11/09)</t>
  </si>
  <si>
    <t>Tuần 3 (18/09)</t>
  </si>
  <si>
    <t>Dao thái nhỏ</t>
  </si>
  <si>
    <t>Tuần 4 (25/09)</t>
  </si>
  <si>
    <t>Tổng tháng 09/2021</t>
  </si>
  <si>
    <t>Tồn cuối tháng 09/2021</t>
  </si>
  <si>
    <t>T1(04/09)</t>
  </si>
  <si>
    <t>T2(11/09)</t>
  </si>
  <si>
    <t>T3(18/09)</t>
  </si>
  <si>
    <t>T4(25/09)</t>
  </si>
  <si>
    <t>BÁO CÁO THU, CHI CHƯƠNG TRÌNH  THỨ 7 YÊU THƯƠNG - HÀ TĨNH THÁNG 07,08/2021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</si>
</sst>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3" formatCode="_(* #,##0.00_);_(* \(#,##0.00\);_(* &quot;-&quot;??_);_(@_)"/>
    <numFmt numFmtId="164" formatCode="[$-1010000]d/m/yyyy;@"/>
    <numFmt numFmtId="165" formatCode="_-* #,##0.00\ _₫_-;\-* #,##0.00\ _₫_-;_-* &quot;-&quot;??\ _₫_-;_-@_-"/>
    <numFmt numFmtId="166" formatCode="_-* #,##0\ _₫_-;\-* #,##0\ _₫_-;_-* &quot;-&quot;??\ _₫_-;_-@_-"/>
    <numFmt numFmtId="167" formatCode="[$-101042A]d\ mmmm\ yyyy;@"/>
    <numFmt numFmtId="168" formatCode="_(* #,##0_);_(* \(#,##0\);_(* &quot;-&quot;??_);_(@_)"/>
  </numFmts>
  <fonts count="1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b/>
      <sz val="14"/>
      <color indexed="8"/>
      <name val="Times New Roman"/>
      <family val="1"/>
      <charset val="163"/>
    </font>
    <font>
      <b/>
      <sz val="12"/>
      <color indexed="8"/>
      <name val="Times New Roman"/>
      <family val="1"/>
      <charset val="163"/>
    </font>
    <font>
      <sz val="12"/>
      <color theme="1"/>
      <name val="Times New Roman"/>
      <family val="2"/>
      <charset val="163"/>
    </font>
    <font>
      <sz val="12"/>
      <color indexed="8"/>
      <name val="Times New Roman"/>
      <family val="1"/>
    </font>
    <font>
      <sz val="12"/>
      <color rgb="FF000000"/>
      <name val="Times New Roman"/>
      <family val="1"/>
      <charset val="163"/>
    </font>
    <font>
      <sz val="12"/>
      <name val="Times New Roman"/>
      <family val="1"/>
      <charset val="163"/>
    </font>
    <font>
      <sz val="11"/>
      <color theme="1"/>
      <name val="Calibri"/>
      <family val="2"/>
      <scheme val="minor"/>
    </font>
    <font>
      <sz val="12"/>
      <name val="Times New Roman"/>
      <family val="1"/>
    </font>
    <font>
      <sz val="12"/>
      <color rgb="FF000000"/>
      <name val="Times New Roman"/>
      <family val="1"/>
    </font>
    <font>
      <sz val="12"/>
      <color theme="1"/>
      <name val="Times New Roman"/>
      <family val="1"/>
    </font>
  </fonts>
  <fills count="12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5">
    <xf numFmtId="0" fontId="0" fillId="0" borderId="0"/>
    <xf numFmtId="0" fontId="3" fillId="0" borderId="0"/>
    <xf numFmtId="165" fontId="6" fillId="0" borderId="0" applyFont="0" applyFill="0" applyBorder="0" applyAlignment="0" applyProtection="0"/>
    <xf numFmtId="0" fontId="6" fillId="0" borderId="0"/>
    <xf numFmtId="43" fontId="10" fillId="0" borderId="0" applyFont="0" applyFill="0" applyBorder="0" applyAlignment="0" applyProtection="0"/>
  </cellStyleXfs>
  <cellXfs count="50">
    <xf numFmtId="0" fontId="0" fillId="0" borderId="0" xfId="0"/>
    <xf numFmtId="164" fontId="5" fillId="0" borderId="4" xfId="1" applyNumberFormat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166" fontId="5" fillId="0" borderId="4" xfId="2" applyNumberFormat="1" applyFont="1" applyBorder="1" applyAlignment="1">
      <alignment horizontal="center" vertical="center"/>
    </xf>
    <xf numFmtId="167" fontId="5" fillId="3" borderId="4" xfId="1" applyNumberFormat="1" applyFont="1" applyFill="1" applyBorder="1" applyAlignment="1">
      <alignment horizontal="center" vertical="center"/>
    </xf>
    <xf numFmtId="166" fontId="5" fillId="3" borderId="4" xfId="2" applyNumberFormat="1" applyFont="1" applyFill="1" applyBorder="1" applyAlignment="1">
      <alignment horizontal="center" vertical="center"/>
    </xf>
    <xf numFmtId="166" fontId="5" fillId="4" borderId="4" xfId="2" applyNumberFormat="1" applyFont="1" applyFill="1" applyBorder="1" applyAlignment="1">
      <alignment vertical="center"/>
    </xf>
    <xf numFmtId="167" fontId="7" fillId="5" borderId="4" xfId="1" quotePrefix="1" applyNumberFormat="1" applyFont="1" applyFill="1" applyBorder="1" applyAlignment="1">
      <alignment horizontal="center" vertical="center"/>
    </xf>
    <xf numFmtId="167" fontId="7" fillId="5" borderId="4" xfId="1" applyNumberFormat="1" applyFont="1" applyFill="1" applyBorder="1" applyAlignment="1">
      <alignment horizontal="center" vertical="center"/>
    </xf>
    <xf numFmtId="166" fontId="7" fillId="5" borderId="4" xfId="2" applyNumberFormat="1" applyFont="1" applyFill="1" applyBorder="1" applyAlignment="1">
      <alignment horizontal="center" vertical="center"/>
    </xf>
    <xf numFmtId="166" fontId="5" fillId="5" borderId="4" xfId="2" applyNumberFormat="1" applyFont="1" applyFill="1" applyBorder="1" applyAlignment="1">
      <alignment vertical="center"/>
    </xf>
    <xf numFmtId="164" fontId="5" fillId="6" borderId="4" xfId="1" quotePrefix="1" applyNumberFormat="1" applyFont="1" applyFill="1" applyBorder="1" applyAlignment="1">
      <alignment horizontal="center" vertical="center"/>
    </xf>
    <xf numFmtId="0" fontId="8" fillId="0" borderId="4" xfId="3" applyFont="1" applyBorder="1"/>
    <xf numFmtId="0" fontId="8" fillId="0" borderId="4" xfId="3" applyFont="1" applyBorder="1" applyAlignment="1">
      <alignment horizontal="center"/>
    </xf>
    <xf numFmtId="3" fontId="8" fillId="0" borderId="4" xfId="3" applyNumberFormat="1" applyFont="1" applyBorder="1" applyAlignment="1">
      <alignment horizontal="center"/>
    </xf>
    <xf numFmtId="166" fontId="9" fillId="7" borderId="4" xfId="2" applyNumberFormat="1" applyFont="1" applyFill="1" applyBorder="1" applyAlignment="1">
      <alignment horizontal="center" vertical="center"/>
    </xf>
    <xf numFmtId="166" fontId="8" fillId="0" borderId="4" xfId="2" applyNumberFormat="1" applyFont="1" applyBorder="1"/>
    <xf numFmtId="164" fontId="5" fillId="7" borderId="4" xfId="1" quotePrefix="1" applyNumberFormat="1" applyFont="1" applyFill="1" applyBorder="1" applyAlignment="1">
      <alignment horizontal="center" vertical="center"/>
    </xf>
    <xf numFmtId="166" fontId="0" fillId="0" borderId="0" xfId="0" applyNumberFormat="1"/>
    <xf numFmtId="0" fontId="2" fillId="8" borderId="4" xfId="0" applyFont="1" applyFill="1" applyBorder="1"/>
    <xf numFmtId="166" fontId="2" fillId="8" borderId="4" xfId="0" applyNumberFormat="1" applyFont="1" applyFill="1" applyBorder="1"/>
    <xf numFmtId="0" fontId="1" fillId="5" borderId="0" xfId="0" applyFont="1" applyFill="1" applyBorder="1"/>
    <xf numFmtId="166" fontId="1" fillId="5" borderId="0" xfId="0" applyNumberFormat="1" applyFont="1" applyFill="1" applyBorder="1"/>
    <xf numFmtId="166" fontId="5" fillId="0" borderId="4" xfId="2" applyNumberFormat="1" applyFont="1" applyBorder="1" applyAlignment="1">
      <alignment vertical="center"/>
    </xf>
    <xf numFmtId="164" fontId="5" fillId="0" borderId="2" xfId="1" applyNumberFormat="1" applyFont="1" applyBorder="1" applyAlignment="1">
      <alignment horizontal="center" vertical="center"/>
    </xf>
    <xf numFmtId="166" fontId="11" fillId="7" borderId="4" xfId="2" applyNumberFormat="1" applyFont="1" applyFill="1" applyBorder="1" applyAlignment="1">
      <alignment horizontal="center" vertical="center"/>
    </xf>
    <xf numFmtId="0" fontId="12" fillId="0" borderId="4" xfId="3" applyFont="1" applyBorder="1" applyAlignment="1">
      <alignment horizontal="center"/>
    </xf>
    <xf numFmtId="3" fontId="12" fillId="0" borderId="4" xfId="3" applyNumberFormat="1" applyFont="1" applyBorder="1" applyAlignment="1">
      <alignment horizontal="center"/>
    </xf>
    <xf numFmtId="0" fontId="13" fillId="0" borderId="4" xfId="0" applyFont="1" applyBorder="1"/>
    <xf numFmtId="166" fontId="9" fillId="7" borderId="4" xfId="2" applyNumberFormat="1" applyFont="1" applyFill="1" applyBorder="1" applyAlignment="1">
      <alignment horizontal="center"/>
    </xf>
    <xf numFmtId="166" fontId="11" fillId="7" borderId="4" xfId="2" applyNumberFormat="1" applyFont="1" applyFill="1" applyBorder="1" applyAlignment="1">
      <alignment horizontal="center"/>
    </xf>
    <xf numFmtId="166" fontId="8" fillId="0" borderId="4" xfId="2" applyNumberFormat="1" applyFont="1" applyBorder="1" applyAlignment="1">
      <alignment horizontal="center"/>
    </xf>
    <xf numFmtId="0" fontId="13" fillId="0" borderId="4" xfId="0" applyFont="1" applyBorder="1" applyAlignment="1">
      <alignment horizontal="center"/>
    </xf>
    <xf numFmtId="168" fontId="12" fillId="0" borderId="4" xfId="4" applyNumberFormat="1" applyFont="1" applyBorder="1" applyAlignment="1">
      <alignment horizontal="center"/>
    </xf>
    <xf numFmtId="168" fontId="13" fillId="0" borderId="4" xfId="4" applyNumberFormat="1" applyFont="1" applyBorder="1" applyAlignment="1">
      <alignment vertical="center"/>
    </xf>
    <xf numFmtId="0" fontId="12" fillId="0" borderId="0" xfId="0" applyFont="1"/>
    <xf numFmtId="164" fontId="4" fillId="2" borderId="1" xfId="1" applyNumberFormat="1" applyFont="1" applyFill="1" applyBorder="1" applyAlignment="1">
      <alignment horizontal="center" vertical="center"/>
    </xf>
    <xf numFmtId="164" fontId="4" fillId="2" borderId="2" xfId="1" applyNumberFormat="1" applyFont="1" applyFill="1" applyBorder="1" applyAlignment="1">
      <alignment horizontal="center" vertical="center"/>
    </xf>
    <xf numFmtId="164" fontId="4" fillId="2" borderId="3" xfId="1" applyNumberFormat="1" applyFont="1" applyFill="1" applyBorder="1" applyAlignment="1">
      <alignment horizontal="center" vertical="center"/>
    </xf>
    <xf numFmtId="166" fontId="5" fillId="0" borderId="1" xfId="2" applyNumberFormat="1" applyFont="1" applyBorder="1" applyAlignment="1">
      <alignment horizontal="center" vertical="center"/>
    </xf>
    <xf numFmtId="166" fontId="5" fillId="0" borderId="3" xfId="2" applyNumberFormat="1" applyFont="1" applyBorder="1" applyAlignment="1">
      <alignment horizontal="center" vertical="center"/>
    </xf>
    <xf numFmtId="166" fontId="5" fillId="9" borderId="5" xfId="2" applyNumberFormat="1" applyFont="1" applyFill="1" applyBorder="1" applyAlignment="1">
      <alignment horizontal="center" vertical="center"/>
    </xf>
    <xf numFmtId="166" fontId="5" fillId="9" borderId="6" xfId="2" applyNumberFormat="1" applyFont="1" applyFill="1" applyBorder="1" applyAlignment="1">
      <alignment horizontal="center" vertical="center"/>
    </xf>
    <xf numFmtId="166" fontId="5" fillId="10" borderId="5" xfId="2" applyNumberFormat="1" applyFont="1" applyFill="1" applyBorder="1" applyAlignment="1">
      <alignment horizontal="center" vertical="center"/>
    </xf>
    <xf numFmtId="166" fontId="5" fillId="10" borderId="6" xfId="2" applyNumberFormat="1" applyFont="1" applyFill="1" applyBorder="1" applyAlignment="1">
      <alignment horizontal="center" vertical="center"/>
    </xf>
    <xf numFmtId="164" fontId="5" fillId="0" borderId="1" xfId="1" applyNumberFormat="1" applyFont="1" applyBorder="1" applyAlignment="1">
      <alignment horizontal="center" vertical="center"/>
    </xf>
    <xf numFmtId="164" fontId="5" fillId="0" borderId="3" xfId="1" applyNumberFormat="1" applyFont="1" applyBorder="1" applyAlignment="1">
      <alignment horizontal="center" vertical="center"/>
    </xf>
    <xf numFmtId="166" fontId="5" fillId="11" borderId="1" xfId="2" applyNumberFormat="1" applyFont="1" applyFill="1" applyBorder="1" applyAlignment="1">
      <alignment horizontal="center" vertical="center"/>
    </xf>
    <xf numFmtId="166" fontId="5" fillId="11" borderId="3" xfId="2" applyNumberFormat="1" applyFont="1" applyFill="1" applyBorder="1" applyAlignment="1">
      <alignment horizontal="center" vertical="center"/>
    </xf>
  </cellXfs>
  <cellStyles count="5">
    <cellStyle name="Comma" xfId="4" builtinId="3"/>
    <cellStyle name="Comma 3" xfId="2"/>
    <cellStyle name="Normal" xfId="0" builtinId="0"/>
    <cellStyle name="Normal 2" xfId="1"/>
    <cellStyle name="Normal 4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6"/>
  <sheetViews>
    <sheetView tabSelected="1" workbookViewId="0">
      <selection activeCell="J6" sqref="J6"/>
    </sheetView>
  </sheetViews>
  <sheetFormatPr defaultRowHeight="15" x14ac:dyDescent="0.25"/>
  <cols>
    <col min="1" max="1" width="19.7109375" customWidth="1"/>
    <col min="2" max="2" width="29.28515625" customWidth="1"/>
    <col min="3" max="3" width="10.7109375" customWidth="1"/>
    <col min="4" max="4" width="14.140625" customWidth="1"/>
    <col min="5" max="5" width="15" customWidth="1"/>
    <col min="6" max="6" width="14.28515625" customWidth="1"/>
    <col min="7" max="7" width="16.28515625" customWidth="1"/>
    <col min="8" max="8" width="16.7109375" customWidth="1"/>
    <col min="10" max="10" width="10.140625" customWidth="1"/>
    <col min="11" max="11" width="17.42578125" customWidth="1"/>
  </cols>
  <sheetData>
    <row r="1" spans="1:11" ht="18.75" x14ac:dyDescent="0.25">
      <c r="A1" s="37" t="s">
        <v>53</v>
      </c>
      <c r="B1" s="38"/>
      <c r="C1" s="38"/>
      <c r="D1" s="38"/>
      <c r="E1" s="38"/>
      <c r="F1" s="38"/>
      <c r="G1" s="38"/>
      <c r="H1" s="39"/>
    </row>
    <row r="2" spans="1:11" ht="15.75" x14ac:dyDescent="0.25">
      <c r="A2" s="1" t="s">
        <v>0</v>
      </c>
      <c r="B2" s="2" t="s">
        <v>1</v>
      </c>
      <c r="C2" s="3" t="s">
        <v>2</v>
      </c>
      <c r="D2" s="3" t="s">
        <v>3</v>
      </c>
      <c r="E2" s="40" t="s">
        <v>4</v>
      </c>
      <c r="F2" s="41"/>
      <c r="G2" s="4" t="s">
        <v>5</v>
      </c>
      <c r="H2" s="4" t="s">
        <v>6</v>
      </c>
    </row>
    <row r="3" spans="1:11" ht="15.75" x14ac:dyDescent="0.25">
      <c r="A3" s="1"/>
      <c r="B3" s="2"/>
      <c r="C3" s="2"/>
      <c r="D3" s="2"/>
      <c r="E3" s="4" t="s">
        <v>7</v>
      </c>
      <c r="F3" s="4" t="s">
        <v>8</v>
      </c>
      <c r="G3" s="4"/>
      <c r="H3" s="4"/>
    </row>
    <row r="4" spans="1:11" ht="15.75" x14ac:dyDescent="0.25">
      <c r="A4" s="5" t="s">
        <v>34</v>
      </c>
      <c r="B4" s="5"/>
      <c r="C4" s="5"/>
      <c r="D4" s="5"/>
      <c r="E4" s="6"/>
      <c r="F4" s="6"/>
      <c r="G4" s="6"/>
      <c r="H4" s="7">
        <v>-522500</v>
      </c>
    </row>
    <row r="5" spans="1:11" ht="15.75" x14ac:dyDescent="0.25">
      <c r="A5" s="8" t="s">
        <v>35</v>
      </c>
      <c r="B5" s="9" t="s">
        <v>9</v>
      </c>
      <c r="C5" s="9"/>
      <c r="D5" s="9"/>
      <c r="E5" s="10">
        <v>5500000</v>
      </c>
      <c r="F5" s="10"/>
      <c r="G5" s="10"/>
      <c r="H5" s="11">
        <f>H4+E5+F5-G5</f>
        <v>4977500</v>
      </c>
    </row>
    <row r="6" spans="1:11" ht="15.75" x14ac:dyDescent="0.25">
      <c r="A6" s="8" t="s">
        <v>37</v>
      </c>
      <c r="B6" s="36" t="s">
        <v>36</v>
      </c>
      <c r="C6" s="9"/>
      <c r="D6" s="9"/>
      <c r="E6" s="10"/>
      <c r="F6" s="10">
        <v>2000000</v>
      </c>
      <c r="G6" s="10"/>
      <c r="H6" s="11">
        <f t="shared" ref="H6:H34" si="0">H5+E6+F6-G6</f>
        <v>6977500</v>
      </c>
    </row>
    <row r="7" spans="1:11" ht="15.75" x14ac:dyDescent="0.25">
      <c r="A7" s="8" t="s">
        <v>38</v>
      </c>
      <c r="B7" s="9" t="s">
        <v>9</v>
      </c>
      <c r="C7" s="9"/>
      <c r="D7" s="9"/>
      <c r="E7" s="10">
        <v>3000000</v>
      </c>
      <c r="F7" s="10"/>
      <c r="G7" s="10"/>
      <c r="H7" s="11">
        <f t="shared" si="0"/>
        <v>9977500</v>
      </c>
    </row>
    <row r="8" spans="1:11" ht="15.75" x14ac:dyDescent="0.25">
      <c r="A8" s="12" t="s">
        <v>22</v>
      </c>
      <c r="B8" s="13" t="s">
        <v>10</v>
      </c>
      <c r="C8" s="14">
        <v>25</v>
      </c>
      <c r="D8" s="15">
        <v>22000</v>
      </c>
      <c r="E8" s="16"/>
      <c r="F8" s="16"/>
      <c r="G8" s="17">
        <f>C8*D8</f>
        <v>550000</v>
      </c>
      <c r="H8" s="11">
        <f t="shared" si="0"/>
        <v>9427500</v>
      </c>
    </row>
    <row r="9" spans="1:11" ht="15.75" x14ac:dyDescent="0.25">
      <c r="A9" s="18"/>
      <c r="B9" s="13" t="s">
        <v>11</v>
      </c>
      <c r="C9" s="14">
        <v>4</v>
      </c>
      <c r="D9" s="15">
        <v>140000</v>
      </c>
      <c r="E9" s="16"/>
      <c r="F9" s="16"/>
      <c r="G9" s="17">
        <f t="shared" ref="G9:G34" si="1">C9*D9</f>
        <v>560000</v>
      </c>
      <c r="H9" s="11">
        <f t="shared" si="0"/>
        <v>8867500</v>
      </c>
      <c r="I9" s="19"/>
    </row>
    <row r="10" spans="1:11" ht="15.75" x14ac:dyDescent="0.25">
      <c r="A10" s="18"/>
      <c r="B10" s="13" t="s">
        <v>12</v>
      </c>
      <c r="C10" s="14">
        <v>0.5</v>
      </c>
      <c r="D10" s="15">
        <v>50000</v>
      </c>
      <c r="E10" s="16"/>
      <c r="F10" s="16"/>
      <c r="G10" s="17">
        <f t="shared" si="1"/>
        <v>25000</v>
      </c>
      <c r="H10" s="11">
        <f t="shared" si="0"/>
        <v>8842500</v>
      </c>
    </row>
    <row r="11" spans="1:11" ht="15.75" x14ac:dyDescent="0.25">
      <c r="A11" s="18"/>
      <c r="B11" s="13" t="s">
        <v>13</v>
      </c>
      <c r="C11" s="14"/>
      <c r="D11" s="15">
        <v>30000</v>
      </c>
      <c r="E11" s="16"/>
      <c r="F11" s="16"/>
      <c r="G11" s="17">
        <v>30000</v>
      </c>
      <c r="H11" s="11">
        <f t="shared" si="0"/>
        <v>8812500</v>
      </c>
    </row>
    <row r="12" spans="1:11" ht="15.75" x14ac:dyDescent="0.25">
      <c r="A12" s="18"/>
      <c r="B12" s="13" t="s">
        <v>14</v>
      </c>
      <c r="C12" s="14">
        <v>2</v>
      </c>
      <c r="D12" s="15">
        <v>31000</v>
      </c>
      <c r="E12" s="16"/>
      <c r="F12" s="16"/>
      <c r="G12" s="17">
        <f t="shared" si="1"/>
        <v>62000</v>
      </c>
      <c r="H12" s="11">
        <f t="shared" si="0"/>
        <v>8750500</v>
      </c>
    </row>
    <row r="13" spans="1:11" ht="15.75" x14ac:dyDescent="0.25">
      <c r="A13" s="18"/>
      <c r="B13" s="13" t="s">
        <v>15</v>
      </c>
      <c r="C13" s="14">
        <v>1</v>
      </c>
      <c r="D13" s="15">
        <v>16000</v>
      </c>
      <c r="E13" s="16"/>
      <c r="F13" s="16"/>
      <c r="G13" s="17">
        <f t="shared" si="1"/>
        <v>16000</v>
      </c>
      <c r="H13" s="11">
        <f t="shared" si="0"/>
        <v>8734500</v>
      </c>
      <c r="J13" s="20" t="s">
        <v>28</v>
      </c>
      <c r="K13" s="21">
        <f>SUM(G5:G19)</f>
        <v>2218000</v>
      </c>
    </row>
    <row r="14" spans="1:11" ht="15.75" x14ac:dyDescent="0.25">
      <c r="A14" s="18"/>
      <c r="B14" s="13" t="s">
        <v>16</v>
      </c>
      <c r="C14" s="14">
        <v>1</v>
      </c>
      <c r="D14" s="15">
        <v>70000</v>
      </c>
      <c r="E14" s="16"/>
      <c r="F14" s="16"/>
      <c r="G14" s="17">
        <f t="shared" si="1"/>
        <v>70000</v>
      </c>
      <c r="H14" s="11">
        <f t="shared" si="0"/>
        <v>8664500</v>
      </c>
      <c r="J14" s="20" t="s">
        <v>29</v>
      </c>
      <c r="K14" s="21">
        <f>SUM(G20:G24)</f>
        <v>1270000</v>
      </c>
    </row>
    <row r="15" spans="1:11" ht="15.75" x14ac:dyDescent="0.25">
      <c r="A15" s="18"/>
      <c r="B15" s="13" t="s">
        <v>17</v>
      </c>
      <c r="C15" s="14">
        <v>2</v>
      </c>
      <c r="D15" s="15">
        <v>10000</v>
      </c>
      <c r="E15" s="16"/>
      <c r="F15" s="16"/>
      <c r="G15" s="17">
        <f t="shared" si="1"/>
        <v>20000</v>
      </c>
      <c r="H15" s="11">
        <f t="shared" si="0"/>
        <v>8644500</v>
      </c>
      <c r="J15" s="20" t="s">
        <v>30</v>
      </c>
      <c r="K15" s="21">
        <f>SUM(G25:G29)</f>
        <v>1160000</v>
      </c>
    </row>
    <row r="16" spans="1:11" ht="15.75" x14ac:dyDescent="0.25">
      <c r="A16" s="18"/>
      <c r="B16" s="13" t="s">
        <v>18</v>
      </c>
      <c r="C16" s="14">
        <v>2</v>
      </c>
      <c r="D16" s="15">
        <v>30000</v>
      </c>
      <c r="E16" s="16"/>
      <c r="F16" s="16"/>
      <c r="G16" s="17">
        <f t="shared" si="1"/>
        <v>60000</v>
      </c>
      <c r="H16" s="11">
        <f t="shared" si="0"/>
        <v>8584500</v>
      </c>
      <c r="J16" s="20" t="s">
        <v>31</v>
      </c>
      <c r="K16" s="21">
        <f>SUM(G30:G34)</f>
        <v>1204000</v>
      </c>
    </row>
    <row r="17" spans="1:11" ht="15.75" x14ac:dyDescent="0.25">
      <c r="A17" s="18"/>
      <c r="B17" s="13" t="s">
        <v>19</v>
      </c>
      <c r="C17" s="14"/>
      <c r="D17" s="14"/>
      <c r="E17" s="16"/>
      <c r="F17" s="16"/>
      <c r="G17" s="17">
        <v>400000</v>
      </c>
      <c r="H17" s="11">
        <f t="shared" si="0"/>
        <v>8184500</v>
      </c>
      <c r="J17" s="20"/>
      <c r="K17" s="21"/>
    </row>
    <row r="18" spans="1:11" ht="15.75" x14ac:dyDescent="0.25">
      <c r="A18" s="18"/>
      <c r="B18" s="13" t="s">
        <v>20</v>
      </c>
      <c r="C18" s="14">
        <v>1</v>
      </c>
      <c r="D18" s="15">
        <v>320000</v>
      </c>
      <c r="E18" s="16"/>
      <c r="F18" s="16"/>
      <c r="G18" s="17">
        <f t="shared" si="1"/>
        <v>320000</v>
      </c>
      <c r="H18" s="11">
        <f t="shared" si="0"/>
        <v>7864500</v>
      </c>
      <c r="J18" s="22"/>
      <c r="K18" s="23"/>
    </row>
    <row r="19" spans="1:11" ht="15.75" x14ac:dyDescent="0.25">
      <c r="A19" s="18"/>
      <c r="B19" s="13" t="s">
        <v>21</v>
      </c>
      <c r="C19" s="14">
        <v>30</v>
      </c>
      <c r="D19" s="15">
        <v>3500</v>
      </c>
      <c r="E19" s="30"/>
      <c r="F19" s="30"/>
      <c r="G19" s="32">
        <f t="shared" si="1"/>
        <v>105000</v>
      </c>
      <c r="H19" s="11">
        <f t="shared" si="0"/>
        <v>7759500</v>
      </c>
      <c r="J19" s="22"/>
      <c r="K19" s="23"/>
    </row>
    <row r="20" spans="1:11" ht="15.75" x14ac:dyDescent="0.25">
      <c r="A20" s="12" t="s">
        <v>23</v>
      </c>
      <c r="B20" s="29" t="s">
        <v>10</v>
      </c>
      <c r="C20" s="33">
        <v>25</v>
      </c>
      <c r="D20" s="35">
        <v>22000</v>
      </c>
      <c r="E20" s="31"/>
      <c r="F20" s="31"/>
      <c r="G20" s="32">
        <f t="shared" si="1"/>
        <v>550000</v>
      </c>
      <c r="H20" s="11">
        <f t="shared" si="0"/>
        <v>7209500</v>
      </c>
      <c r="J20" s="22"/>
      <c r="K20" s="23"/>
    </row>
    <row r="21" spans="1:11" ht="15.75" x14ac:dyDescent="0.25">
      <c r="A21" s="18"/>
      <c r="B21" s="29" t="s">
        <v>11</v>
      </c>
      <c r="C21" s="33">
        <v>4</v>
      </c>
      <c r="D21" s="35">
        <v>140000</v>
      </c>
      <c r="E21" s="31"/>
      <c r="F21" s="31"/>
      <c r="G21" s="32">
        <f t="shared" si="1"/>
        <v>560000</v>
      </c>
      <c r="H21" s="11">
        <f t="shared" si="0"/>
        <v>6649500</v>
      </c>
      <c r="J21" s="22"/>
      <c r="K21" s="23"/>
    </row>
    <row r="22" spans="1:11" ht="15.75" x14ac:dyDescent="0.25">
      <c r="A22" s="18"/>
      <c r="B22" s="29" t="s">
        <v>24</v>
      </c>
      <c r="C22" s="33">
        <v>0.5</v>
      </c>
      <c r="D22" s="35">
        <v>50000</v>
      </c>
      <c r="E22" s="31"/>
      <c r="F22" s="31"/>
      <c r="G22" s="32">
        <f t="shared" si="1"/>
        <v>25000</v>
      </c>
      <c r="H22" s="11">
        <f t="shared" si="0"/>
        <v>6624500</v>
      </c>
      <c r="J22" s="22"/>
      <c r="K22" s="23"/>
    </row>
    <row r="23" spans="1:11" ht="15.75" x14ac:dyDescent="0.25">
      <c r="A23" s="18"/>
      <c r="B23" s="29" t="s">
        <v>13</v>
      </c>
      <c r="C23" s="33"/>
      <c r="D23" s="35">
        <v>30000</v>
      </c>
      <c r="E23" s="31"/>
      <c r="F23" s="31"/>
      <c r="G23" s="32">
        <v>30000</v>
      </c>
      <c r="H23" s="11">
        <f t="shared" si="0"/>
        <v>6594500</v>
      </c>
      <c r="J23" s="22"/>
      <c r="K23" s="23"/>
    </row>
    <row r="24" spans="1:11" ht="15.75" x14ac:dyDescent="0.25">
      <c r="A24" s="18"/>
      <c r="B24" s="29" t="s">
        <v>25</v>
      </c>
      <c r="C24" s="33">
        <v>30</v>
      </c>
      <c r="D24" s="35">
        <v>3500</v>
      </c>
      <c r="E24" s="31"/>
      <c r="F24" s="31"/>
      <c r="G24" s="32">
        <f t="shared" si="1"/>
        <v>105000</v>
      </c>
      <c r="H24" s="11">
        <f t="shared" si="0"/>
        <v>6489500</v>
      </c>
      <c r="J24" s="22"/>
      <c r="K24" s="23"/>
    </row>
    <row r="25" spans="1:11" ht="15.75" x14ac:dyDescent="0.25">
      <c r="A25" s="12" t="s">
        <v>26</v>
      </c>
      <c r="B25" s="29" t="s">
        <v>10</v>
      </c>
      <c r="C25" s="33">
        <v>20</v>
      </c>
      <c r="D25" s="35">
        <v>22000</v>
      </c>
      <c r="E25" s="31"/>
      <c r="F25" s="31"/>
      <c r="G25" s="32">
        <f t="shared" si="1"/>
        <v>440000</v>
      </c>
      <c r="H25" s="11">
        <f t="shared" si="0"/>
        <v>6049500</v>
      </c>
      <c r="J25" s="22"/>
      <c r="K25" s="23"/>
    </row>
    <row r="26" spans="1:11" ht="15.75" x14ac:dyDescent="0.25">
      <c r="A26" s="18"/>
      <c r="B26" s="29" t="s">
        <v>11</v>
      </c>
      <c r="C26" s="33">
        <v>4</v>
      </c>
      <c r="D26" s="35">
        <v>140000</v>
      </c>
      <c r="E26" s="31"/>
      <c r="F26" s="31"/>
      <c r="G26" s="32">
        <f t="shared" si="1"/>
        <v>560000</v>
      </c>
      <c r="H26" s="11">
        <f t="shared" si="0"/>
        <v>5489500</v>
      </c>
      <c r="J26" s="22"/>
      <c r="K26" s="23"/>
    </row>
    <row r="27" spans="1:11" ht="15.75" x14ac:dyDescent="0.25">
      <c r="A27" s="18"/>
      <c r="B27" s="29" t="s">
        <v>24</v>
      </c>
      <c r="C27" s="33">
        <v>0.5</v>
      </c>
      <c r="D27" s="35">
        <v>50000</v>
      </c>
      <c r="E27" s="31"/>
      <c r="F27" s="31"/>
      <c r="G27" s="32">
        <f t="shared" si="1"/>
        <v>25000</v>
      </c>
      <c r="H27" s="11">
        <f t="shared" si="0"/>
        <v>5464500</v>
      </c>
      <c r="J27" s="22"/>
      <c r="K27" s="23"/>
    </row>
    <row r="28" spans="1:11" ht="15.75" x14ac:dyDescent="0.25">
      <c r="A28" s="18"/>
      <c r="B28" s="29" t="s">
        <v>13</v>
      </c>
      <c r="C28" s="33"/>
      <c r="D28" s="35">
        <v>30000</v>
      </c>
      <c r="E28" s="31"/>
      <c r="F28" s="31"/>
      <c r="G28" s="32">
        <v>30000</v>
      </c>
      <c r="H28" s="11">
        <f t="shared" si="0"/>
        <v>5434500</v>
      </c>
      <c r="J28" s="22"/>
      <c r="K28" s="23"/>
    </row>
    <row r="29" spans="1:11" ht="15.75" x14ac:dyDescent="0.25">
      <c r="A29" s="18"/>
      <c r="B29" s="29" t="s">
        <v>25</v>
      </c>
      <c r="C29" s="33">
        <v>30</v>
      </c>
      <c r="D29" s="35">
        <v>3500</v>
      </c>
      <c r="E29" s="31"/>
      <c r="F29" s="31"/>
      <c r="G29" s="32">
        <f t="shared" si="1"/>
        <v>105000</v>
      </c>
      <c r="H29" s="11">
        <f t="shared" si="0"/>
        <v>5329500</v>
      </c>
      <c r="J29" s="22"/>
      <c r="K29" s="23"/>
    </row>
    <row r="30" spans="1:11" ht="15.75" x14ac:dyDescent="0.25">
      <c r="A30" s="12" t="s">
        <v>27</v>
      </c>
      <c r="B30" s="29" t="s">
        <v>10</v>
      </c>
      <c r="C30" s="33">
        <v>22</v>
      </c>
      <c r="D30" s="35">
        <v>22000</v>
      </c>
      <c r="E30" s="31"/>
      <c r="F30" s="31"/>
      <c r="G30" s="32">
        <f t="shared" si="1"/>
        <v>484000</v>
      </c>
      <c r="H30" s="11">
        <f t="shared" si="0"/>
        <v>4845500</v>
      </c>
      <c r="J30" s="22"/>
      <c r="K30" s="23"/>
    </row>
    <row r="31" spans="1:11" ht="15.75" x14ac:dyDescent="0.25">
      <c r="A31" s="18"/>
      <c r="B31" s="29" t="s">
        <v>11</v>
      </c>
      <c r="C31" s="33">
        <v>4</v>
      </c>
      <c r="D31" s="35">
        <v>140000</v>
      </c>
      <c r="E31" s="31"/>
      <c r="F31" s="31"/>
      <c r="G31" s="32">
        <f t="shared" si="1"/>
        <v>560000</v>
      </c>
      <c r="H31" s="11">
        <f t="shared" si="0"/>
        <v>4285500</v>
      </c>
      <c r="J31" s="22"/>
      <c r="K31" s="23"/>
    </row>
    <row r="32" spans="1:11" ht="15.75" x14ac:dyDescent="0.25">
      <c r="A32" s="18"/>
      <c r="B32" s="29" t="s">
        <v>24</v>
      </c>
      <c r="C32" s="27">
        <v>0.5</v>
      </c>
      <c r="D32" s="34">
        <v>50000</v>
      </c>
      <c r="E32" s="31"/>
      <c r="F32" s="31"/>
      <c r="G32" s="32">
        <f t="shared" si="1"/>
        <v>25000</v>
      </c>
      <c r="H32" s="11">
        <f t="shared" si="0"/>
        <v>4260500</v>
      </c>
      <c r="J32" s="22"/>
      <c r="K32" s="23"/>
    </row>
    <row r="33" spans="1:11" ht="15.75" x14ac:dyDescent="0.25">
      <c r="A33" s="18"/>
      <c r="B33" s="29" t="s">
        <v>13</v>
      </c>
      <c r="C33" s="27"/>
      <c r="D33" s="28">
        <v>30000</v>
      </c>
      <c r="E33" s="26"/>
      <c r="F33" s="26"/>
      <c r="G33" s="32">
        <v>30000</v>
      </c>
      <c r="H33" s="11">
        <f t="shared" si="0"/>
        <v>4230500</v>
      </c>
      <c r="J33" s="22"/>
      <c r="K33" s="23"/>
    </row>
    <row r="34" spans="1:11" ht="15.75" x14ac:dyDescent="0.25">
      <c r="A34" s="18"/>
      <c r="B34" s="29" t="s">
        <v>25</v>
      </c>
      <c r="C34" s="14">
        <v>30</v>
      </c>
      <c r="D34" s="15">
        <v>3500</v>
      </c>
      <c r="E34" s="16"/>
      <c r="F34" s="16"/>
      <c r="G34" s="32">
        <f t="shared" si="1"/>
        <v>105000</v>
      </c>
      <c r="H34" s="11">
        <f t="shared" si="0"/>
        <v>4125500</v>
      </c>
      <c r="J34" s="22"/>
      <c r="K34" s="23"/>
    </row>
    <row r="35" spans="1:11" ht="15.75" x14ac:dyDescent="0.25">
      <c r="A35" s="1" t="s">
        <v>32</v>
      </c>
      <c r="B35" s="1"/>
      <c r="C35" s="1"/>
      <c r="D35" s="1"/>
      <c r="E35" s="24">
        <f>SUM(E5:E19)</f>
        <v>8500000</v>
      </c>
      <c r="F35" s="24">
        <f>SUM(F5:F19)</f>
        <v>2000000</v>
      </c>
      <c r="G35" s="42">
        <f>SUM(G8:G34)</f>
        <v>5852000</v>
      </c>
      <c r="H35" s="44">
        <f>H4+E36-G35</f>
        <v>4125500</v>
      </c>
    </row>
    <row r="36" spans="1:11" ht="15.75" x14ac:dyDescent="0.25">
      <c r="A36" s="46" t="s">
        <v>33</v>
      </c>
      <c r="B36" s="47"/>
      <c r="C36" s="25"/>
      <c r="D36" s="25"/>
      <c r="E36" s="48">
        <f>E35+F35</f>
        <v>10500000</v>
      </c>
      <c r="F36" s="49"/>
      <c r="G36" s="43"/>
      <c r="H36" s="45"/>
    </row>
  </sheetData>
  <mergeCells count="6">
    <mergeCell ref="A1:H1"/>
    <mergeCell ref="E2:F2"/>
    <mergeCell ref="G35:G36"/>
    <mergeCell ref="H35:H36"/>
    <mergeCell ref="A36:B36"/>
    <mergeCell ref="E36:F36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5"/>
  <sheetViews>
    <sheetView topLeftCell="A19" workbookViewId="0">
      <selection activeCell="A36" sqref="A36"/>
    </sheetView>
  </sheetViews>
  <sheetFormatPr defaultRowHeight="15" x14ac:dyDescent="0.25"/>
  <cols>
    <col min="1" max="1" width="19.7109375" customWidth="1"/>
    <col min="2" max="2" width="29.28515625" customWidth="1"/>
    <col min="3" max="3" width="10.7109375" customWidth="1"/>
    <col min="4" max="4" width="14.140625" customWidth="1"/>
    <col min="5" max="5" width="15" customWidth="1"/>
    <col min="6" max="6" width="14.28515625" customWidth="1"/>
    <col min="7" max="7" width="16.28515625" customWidth="1"/>
    <col min="8" max="8" width="16.7109375" customWidth="1"/>
    <col min="10" max="10" width="10.140625" customWidth="1"/>
    <col min="11" max="11" width="17.42578125" customWidth="1"/>
  </cols>
  <sheetData>
    <row r="1" spans="1:11" ht="18.75" x14ac:dyDescent="0.25">
      <c r="A1" s="37" t="s">
        <v>39</v>
      </c>
      <c r="B1" s="38"/>
      <c r="C1" s="38"/>
      <c r="D1" s="38"/>
      <c r="E1" s="38"/>
      <c r="F1" s="38"/>
      <c r="G1" s="38"/>
      <c r="H1" s="39"/>
    </row>
    <row r="2" spans="1:11" ht="15.75" x14ac:dyDescent="0.25">
      <c r="A2" s="1" t="s">
        <v>0</v>
      </c>
      <c r="B2" s="2" t="s">
        <v>1</v>
      </c>
      <c r="C2" s="3" t="s">
        <v>2</v>
      </c>
      <c r="D2" s="3" t="s">
        <v>3</v>
      </c>
      <c r="E2" s="40" t="s">
        <v>4</v>
      </c>
      <c r="F2" s="41"/>
      <c r="G2" s="4" t="s">
        <v>5</v>
      </c>
      <c r="H2" s="4" t="s">
        <v>6</v>
      </c>
    </row>
    <row r="3" spans="1:11" ht="15.75" x14ac:dyDescent="0.25">
      <c r="A3" s="1"/>
      <c r="B3" s="2"/>
      <c r="C3" s="2"/>
      <c r="D3" s="2"/>
      <c r="E3" s="4" t="s">
        <v>7</v>
      </c>
      <c r="F3" s="4" t="s">
        <v>8</v>
      </c>
      <c r="G3" s="4"/>
      <c r="H3" s="4"/>
    </row>
    <row r="4" spans="1:11" ht="15.75" x14ac:dyDescent="0.25">
      <c r="A4" s="5" t="s">
        <v>41</v>
      </c>
      <c r="B4" s="5"/>
      <c r="C4" s="5"/>
      <c r="D4" s="5"/>
      <c r="E4" s="6"/>
      <c r="F4" s="6"/>
      <c r="G4" s="6"/>
      <c r="H4" s="7">
        <v>4125500</v>
      </c>
    </row>
    <row r="5" spans="1:11" ht="15.75" x14ac:dyDescent="0.25">
      <c r="A5" s="8" t="s">
        <v>40</v>
      </c>
      <c r="B5" s="9" t="s">
        <v>9</v>
      </c>
      <c r="C5" s="9"/>
      <c r="D5" s="9"/>
      <c r="E5" s="10">
        <v>2800000</v>
      </c>
      <c r="F5" s="10"/>
      <c r="G5" s="10"/>
      <c r="H5" s="11">
        <f>H4+E5+F5-G5</f>
        <v>6925500</v>
      </c>
    </row>
    <row r="6" spans="1:11" ht="15.75" x14ac:dyDescent="0.25">
      <c r="A6" s="12" t="s">
        <v>42</v>
      </c>
      <c r="B6" s="13" t="s">
        <v>10</v>
      </c>
      <c r="C6" s="14">
        <v>20</v>
      </c>
      <c r="D6" s="15">
        <v>22000</v>
      </c>
      <c r="E6" s="16"/>
      <c r="F6" s="16"/>
      <c r="G6" s="17">
        <f>C6*D6</f>
        <v>440000</v>
      </c>
      <c r="H6" s="11">
        <f t="shared" ref="H6:H33" si="0">H5+E6+F6-G6</f>
        <v>6485500</v>
      </c>
    </row>
    <row r="7" spans="1:11" ht="15.75" x14ac:dyDescent="0.25">
      <c r="A7" s="18"/>
      <c r="B7" s="13" t="s">
        <v>11</v>
      </c>
      <c r="C7" s="14">
        <v>4</v>
      </c>
      <c r="D7" s="15">
        <v>140000</v>
      </c>
      <c r="E7" s="16"/>
      <c r="F7" s="16"/>
      <c r="G7" s="17">
        <f t="shared" ref="G7:G33" si="1">C7*D7</f>
        <v>560000</v>
      </c>
      <c r="H7" s="11">
        <f t="shared" si="0"/>
        <v>5925500</v>
      </c>
      <c r="I7" s="19"/>
    </row>
    <row r="8" spans="1:11" ht="15.75" x14ac:dyDescent="0.25">
      <c r="A8" s="18"/>
      <c r="B8" s="13" t="s">
        <v>12</v>
      </c>
      <c r="C8" s="14">
        <v>0.5</v>
      </c>
      <c r="D8" s="15">
        <v>50000</v>
      </c>
      <c r="E8" s="16"/>
      <c r="F8" s="16"/>
      <c r="G8" s="17">
        <f t="shared" si="1"/>
        <v>25000</v>
      </c>
      <c r="H8" s="11">
        <f t="shared" si="0"/>
        <v>5900500</v>
      </c>
    </row>
    <row r="9" spans="1:11" ht="15.75" x14ac:dyDescent="0.25">
      <c r="A9" s="18"/>
      <c r="B9" s="13" t="s">
        <v>13</v>
      </c>
      <c r="C9" s="14"/>
      <c r="D9" s="15">
        <v>30000</v>
      </c>
      <c r="E9" s="16"/>
      <c r="F9" s="16"/>
      <c r="G9" s="17">
        <v>30000</v>
      </c>
      <c r="H9" s="11">
        <f t="shared" si="0"/>
        <v>5870500</v>
      </c>
    </row>
    <row r="10" spans="1:11" ht="15.75" x14ac:dyDescent="0.25">
      <c r="A10" s="18"/>
      <c r="B10" s="13" t="s">
        <v>14</v>
      </c>
      <c r="C10" s="14">
        <v>2</v>
      </c>
      <c r="D10" s="15">
        <v>31000</v>
      </c>
      <c r="E10" s="16"/>
      <c r="F10" s="16"/>
      <c r="G10" s="17">
        <f t="shared" si="1"/>
        <v>62000</v>
      </c>
      <c r="H10" s="11">
        <f t="shared" si="0"/>
        <v>5808500</v>
      </c>
    </row>
    <row r="11" spans="1:11" ht="15.75" x14ac:dyDescent="0.25">
      <c r="A11" s="18"/>
      <c r="B11" s="13" t="s">
        <v>15</v>
      </c>
      <c r="C11" s="14">
        <v>1</v>
      </c>
      <c r="D11" s="15">
        <v>16000</v>
      </c>
      <c r="E11" s="16"/>
      <c r="F11" s="16"/>
      <c r="G11" s="17">
        <f t="shared" si="1"/>
        <v>16000</v>
      </c>
      <c r="H11" s="11">
        <f t="shared" si="0"/>
        <v>5792500</v>
      </c>
      <c r="J11" s="20" t="s">
        <v>49</v>
      </c>
      <c r="K11" s="21">
        <f>SUM(G5:G17)</f>
        <v>2173000</v>
      </c>
    </row>
    <row r="12" spans="1:11" ht="15.75" x14ac:dyDescent="0.25">
      <c r="A12" s="18"/>
      <c r="B12" s="13" t="s">
        <v>16</v>
      </c>
      <c r="C12" s="14">
        <v>1</v>
      </c>
      <c r="D12" s="15">
        <v>70000</v>
      </c>
      <c r="E12" s="16"/>
      <c r="F12" s="16"/>
      <c r="G12" s="17">
        <f t="shared" si="1"/>
        <v>70000</v>
      </c>
      <c r="H12" s="11">
        <f t="shared" si="0"/>
        <v>5722500</v>
      </c>
      <c r="J12" s="20" t="s">
        <v>50</v>
      </c>
      <c r="K12" s="21">
        <f>SUM(G18:G22)</f>
        <v>1175000</v>
      </c>
    </row>
    <row r="13" spans="1:11" ht="15.75" x14ac:dyDescent="0.25">
      <c r="A13" s="18"/>
      <c r="B13" s="13" t="s">
        <v>17</v>
      </c>
      <c r="C13" s="14">
        <v>2</v>
      </c>
      <c r="D13" s="15">
        <v>10000</v>
      </c>
      <c r="E13" s="16"/>
      <c r="F13" s="16"/>
      <c r="G13" s="17">
        <f t="shared" si="1"/>
        <v>20000</v>
      </c>
      <c r="H13" s="11">
        <f t="shared" si="0"/>
        <v>5702500</v>
      </c>
      <c r="J13" s="20" t="s">
        <v>51</v>
      </c>
      <c r="K13" s="21">
        <f>SUM(G23:G27)</f>
        <v>1263000</v>
      </c>
    </row>
    <row r="14" spans="1:11" ht="15.75" x14ac:dyDescent="0.25">
      <c r="A14" s="18"/>
      <c r="B14" s="13" t="s">
        <v>18</v>
      </c>
      <c r="C14" s="14">
        <v>2</v>
      </c>
      <c r="D14" s="15">
        <v>30000</v>
      </c>
      <c r="E14" s="16"/>
      <c r="F14" s="16"/>
      <c r="G14" s="17">
        <f t="shared" si="1"/>
        <v>60000</v>
      </c>
      <c r="H14" s="11">
        <f t="shared" si="0"/>
        <v>5642500</v>
      </c>
      <c r="J14" s="20" t="s">
        <v>52</v>
      </c>
      <c r="K14" s="21">
        <f>SUM(G28:G33)</f>
        <v>1375000</v>
      </c>
    </row>
    <row r="15" spans="1:11" ht="15.75" x14ac:dyDescent="0.25">
      <c r="A15" s="18"/>
      <c r="B15" s="13" t="s">
        <v>19</v>
      </c>
      <c r="C15" s="14"/>
      <c r="D15" s="14"/>
      <c r="E15" s="16"/>
      <c r="F15" s="16"/>
      <c r="G15" s="17">
        <v>450000</v>
      </c>
      <c r="H15" s="11">
        <f t="shared" si="0"/>
        <v>5192500</v>
      </c>
      <c r="J15" s="20"/>
      <c r="K15" s="21"/>
    </row>
    <row r="16" spans="1:11" ht="15.75" x14ac:dyDescent="0.25">
      <c r="A16" s="18"/>
      <c r="B16" s="13" t="s">
        <v>20</v>
      </c>
      <c r="C16" s="14">
        <v>1</v>
      </c>
      <c r="D16" s="15">
        <v>320000</v>
      </c>
      <c r="E16" s="16"/>
      <c r="F16" s="16"/>
      <c r="G16" s="17">
        <f t="shared" si="1"/>
        <v>320000</v>
      </c>
      <c r="H16" s="11">
        <f t="shared" si="0"/>
        <v>4872500</v>
      </c>
      <c r="J16" s="22"/>
      <c r="K16" s="23"/>
    </row>
    <row r="17" spans="1:11" ht="15.75" x14ac:dyDescent="0.25">
      <c r="A17" s="18"/>
      <c r="B17" s="13" t="s">
        <v>21</v>
      </c>
      <c r="C17" s="14">
        <v>30</v>
      </c>
      <c r="D17" s="15">
        <v>4000</v>
      </c>
      <c r="E17" s="30"/>
      <c r="F17" s="30"/>
      <c r="G17" s="32">
        <f t="shared" si="1"/>
        <v>120000</v>
      </c>
      <c r="H17" s="11">
        <f t="shared" si="0"/>
        <v>4752500</v>
      </c>
      <c r="J17" s="22"/>
      <c r="K17" s="23"/>
    </row>
    <row r="18" spans="1:11" ht="15.75" x14ac:dyDescent="0.25">
      <c r="A18" s="12" t="s">
        <v>43</v>
      </c>
      <c r="B18" s="29" t="s">
        <v>10</v>
      </c>
      <c r="C18" s="33">
        <v>20</v>
      </c>
      <c r="D18" s="35">
        <v>22000</v>
      </c>
      <c r="E18" s="31"/>
      <c r="F18" s="31"/>
      <c r="G18" s="32">
        <f t="shared" si="1"/>
        <v>440000</v>
      </c>
      <c r="H18" s="11">
        <f t="shared" si="0"/>
        <v>4312500</v>
      </c>
      <c r="J18" s="22"/>
      <c r="K18" s="23"/>
    </row>
    <row r="19" spans="1:11" ht="15.75" x14ac:dyDescent="0.25">
      <c r="A19" s="18"/>
      <c r="B19" s="29" t="s">
        <v>11</v>
      </c>
      <c r="C19" s="33">
        <v>4</v>
      </c>
      <c r="D19" s="35">
        <v>140000</v>
      </c>
      <c r="E19" s="31"/>
      <c r="F19" s="31"/>
      <c r="G19" s="32">
        <f t="shared" si="1"/>
        <v>560000</v>
      </c>
      <c r="H19" s="11">
        <f t="shared" si="0"/>
        <v>3752500</v>
      </c>
      <c r="J19" s="22"/>
      <c r="K19" s="23"/>
    </row>
    <row r="20" spans="1:11" ht="15.75" x14ac:dyDescent="0.25">
      <c r="A20" s="18"/>
      <c r="B20" s="29" t="s">
        <v>24</v>
      </c>
      <c r="C20" s="33">
        <v>0.5</v>
      </c>
      <c r="D20" s="35">
        <v>50000</v>
      </c>
      <c r="E20" s="31"/>
      <c r="F20" s="31"/>
      <c r="G20" s="32">
        <f t="shared" si="1"/>
        <v>25000</v>
      </c>
      <c r="H20" s="11">
        <f t="shared" si="0"/>
        <v>3727500</v>
      </c>
      <c r="J20" s="22"/>
      <c r="K20" s="23"/>
    </row>
    <row r="21" spans="1:11" ht="15.75" x14ac:dyDescent="0.25">
      <c r="A21" s="18"/>
      <c r="B21" s="29" t="s">
        <v>13</v>
      </c>
      <c r="C21" s="33"/>
      <c r="D21" s="35">
        <v>30000</v>
      </c>
      <c r="E21" s="31"/>
      <c r="F21" s="31"/>
      <c r="G21" s="32">
        <v>30000</v>
      </c>
      <c r="H21" s="11">
        <f t="shared" si="0"/>
        <v>3697500</v>
      </c>
      <c r="J21" s="22"/>
      <c r="K21" s="23"/>
    </row>
    <row r="22" spans="1:11" ht="15.75" x14ac:dyDescent="0.25">
      <c r="A22" s="18"/>
      <c r="B22" s="29" t="s">
        <v>25</v>
      </c>
      <c r="C22" s="33">
        <v>30</v>
      </c>
      <c r="D22" s="35">
        <v>4000</v>
      </c>
      <c r="E22" s="31"/>
      <c r="F22" s="31"/>
      <c r="G22" s="32">
        <f t="shared" si="1"/>
        <v>120000</v>
      </c>
      <c r="H22" s="11">
        <f t="shared" si="0"/>
        <v>3577500</v>
      </c>
      <c r="J22" s="22"/>
      <c r="K22" s="23"/>
    </row>
    <row r="23" spans="1:11" ht="15.75" x14ac:dyDescent="0.25">
      <c r="A23" s="12" t="s">
        <v>44</v>
      </c>
      <c r="B23" s="29" t="s">
        <v>10</v>
      </c>
      <c r="C23" s="33">
        <v>24</v>
      </c>
      <c r="D23" s="35">
        <v>22000</v>
      </c>
      <c r="E23" s="31"/>
      <c r="F23" s="31"/>
      <c r="G23" s="32">
        <f t="shared" si="1"/>
        <v>528000</v>
      </c>
      <c r="H23" s="11">
        <f t="shared" si="0"/>
        <v>3049500</v>
      </c>
      <c r="J23" s="22"/>
      <c r="K23" s="23"/>
    </row>
    <row r="24" spans="1:11" ht="15.75" x14ac:dyDescent="0.25">
      <c r="A24" s="18"/>
      <c r="B24" s="29" t="s">
        <v>11</v>
      </c>
      <c r="C24" s="33">
        <v>4</v>
      </c>
      <c r="D24" s="35">
        <v>140000</v>
      </c>
      <c r="E24" s="31"/>
      <c r="F24" s="31"/>
      <c r="G24" s="32">
        <f t="shared" si="1"/>
        <v>560000</v>
      </c>
      <c r="H24" s="11">
        <f t="shared" si="0"/>
        <v>2489500</v>
      </c>
      <c r="J24" s="22"/>
      <c r="K24" s="23"/>
    </row>
    <row r="25" spans="1:11" ht="15.75" x14ac:dyDescent="0.25">
      <c r="A25" s="18"/>
      <c r="B25" s="29" t="s">
        <v>24</v>
      </c>
      <c r="C25" s="33">
        <v>0.5</v>
      </c>
      <c r="D25" s="35">
        <v>50000</v>
      </c>
      <c r="E25" s="31"/>
      <c r="F25" s="31"/>
      <c r="G25" s="32">
        <f t="shared" si="1"/>
        <v>25000</v>
      </c>
      <c r="H25" s="11">
        <f t="shared" si="0"/>
        <v>2464500</v>
      </c>
      <c r="J25" s="22"/>
      <c r="K25" s="23"/>
    </row>
    <row r="26" spans="1:11" ht="15.75" x14ac:dyDescent="0.25">
      <c r="A26" s="18"/>
      <c r="B26" s="29" t="s">
        <v>13</v>
      </c>
      <c r="C26" s="33"/>
      <c r="D26" s="35">
        <v>30000</v>
      </c>
      <c r="E26" s="31"/>
      <c r="F26" s="31"/>
      <c r="G26" s="32">
        <v>30000</v>
      </c>
      <c r="H26" s="11">
        <f t="shared" si="0"/>
        <v>2434500</v>
      </c>
      <c r="J26" s="22"/>
      <c r="K26" s="23"/>
    </row>
    <row r="27" spans="1:11" ht="15.75" x14ac:dyDescent="0.25">
      <c r="A27" s="18"/>
      <c r="B27" s="29" t="s">
        <v>25</v>
      </c>
      <c r="C27" s="33">
        <v>30</v>
      </c>
      <c r="D27" s="35">
        <v>4000</v>
      </c>
      <c r="E27" s="31"/>
      <c r="F27" s="31"/>
      <c r="G27" s="32">
        <f t="shared" si="1"/>
        <v>120000</v>
      </c>
      <c r="H27" s="11">
        <f t="shared" si="0"/>
        <v>2314500</v>
      </c>
      <c r="J27" s="22"/>
      <c r="K27" s="23"/>
    </row>
    <row r="28" spans="1:11" ht="15.75" x14ac:dyDescent="0.25">
      <c r="A28" s="12" t="s">
        <v>46</v>
      </c>
      <c r="B28" s="29" t="s">
        <v>10</v>
      </c>
      <c r="C28" s="33">
        <v>25</v>
      </c>
      <c r="D28" s="35">
        <v>22000</v>
      </c>
      <c r="E28" s="31"/>
      <c r="F28" s="31"/>
      <c r="G28" s="32">
        <f t="shared" si="1"/>
        <v>550000</v>
      </c>
      <c r="H28" s="11">
        <f t="shared" si="0"/>
        <v>1764500</v>
      </c>
      <c r="J28" s="22"/>
      <c r="K28" s="23"/>
    </row>
    <row r="29" spans="1:11" ht="15.75" x14ac:dyDescent="0.25">
      <c r="A29" s="18"/>
      <c r="B29" s="29" t="s">
        <v>11</v>
      </c>
      <c r="C29" s="33">
        <v>4</v>
      </c>
      <c r="D29" s="35">
        <v>140000</v>
      </c>
      <c r="E29" s="31"/>
      <c r="F29" s="31"/>
      <c r="G29" s="32">
        <f t="shared" si="1"/>
        <v>560000</v>
      </c>
      <c r="H29" s="11">
        <f t="shared" si="0"/>
        <v>1204500</v>
      </c>
      <c r="J29" s="22"/>
      <c r="K29" s="23"/>
    </row>
    <row r="30" spans="1:11" ht="15.75" x14ac:dyDescent="0.25">
      <c r="A30" s="18"/>
      <c r="B30" s="29" t="s">
        <v>24</v>
      </c>
      <c r="C30" s="27">
        <v>0.5</v>
      </c>
      <c r="D30" s="34">
        <v>50000</v>
      </c>
      <c r="E30" s="31"/>
      <c r="F30" s="31"/>
      <c r="G30" s="32">
        <f t="shared" si="1"/>
        <v>25000</v>
      </c>
      <c r="H30" s="11">
        <f t="shared" si="0"/>
        <v>1179500</v>
      </c>
      <c r="J30" s="22"/>
      <c r="K30" s="23"/>
    </row>
    <row r="31" spans="1:11" ht="15.75" x14ac:dyDescent="0.25">
      <c r="A31" s="18"/>
      <c r="B31" s="29" t="s">
        <v>13</v>
      </c>
      <c r="C31" s="27"/>
      <c r="D31" s="28">
        <v>30000</v>
      </c>
      <c r="E31" s="26"/>
      <c r="F31" s="26"/>
      <c r="G31" s="32">
        <v>30000</v>
      </c>
      <c r="H31" s="11">
        <f t="shared" si="0"/>
        <v>1149500</v>
      </c>
      <c r="J31" s="22"/>
      <c r="K31" s="23"/>
    </row>
    <row r="32" spans="1:11" ht="15.75" x14ac:dyDescent="0.25">
      <c r="A32" s="18"/>
      <c r="B32" s="29" t="s">
        <v>25</v>
      </c>
      <c r="C32" s="14">
        <v>30</v>
      </c>
      <c r="D32" s="15">
        <v>4000</v>
      </c>
      <c r="E32" s="16"/>
      <c r="F32" s="16"/>
      <c r="G32" s="32">
        <f t="shared" si="1"/>
        <v>120000</v>
      </c>
      <c r="H32" s="11">
        <f t="shared" si="0"/>
        <v>1029500</v>
      </c>
      <c r="J32" s="22"/>
      <c r="K32" s="23"/>
    </row>
    <row r="33" spans="1:11" ht="15.75" x14ac:dyDescent="0.25">
      <c r="A33" s="18"/>
      <c r="B33" s="29" t="s">
        <v>45</v>
      </c>
      <c r="C33" s="14">
        <v>1</v>
      </c>
      <c r="D33" s="15">
        <v>90000</v>
      </c>
      <c r="E33" s="16"/>
      <c r="F33" s="16"/>
      <c r="G33" s="32">
        <f t="shared" si="1"/>
        <v>90000</v>
      </c>
      <c r="H33" s="11">
        <f t="shared" si="0"/>
        <v>939500</v>
      </c>
      <c r="J33" s="22"/>
      <c r="K33" s="23"/>
    </row>
    <row r="34" spans="1:11" ht="15.75" x14ac:dyDescent="0.25">
      <c r="A34" s="1" t="s">
        <v>47</v>
      </c>
      <c r="B34" s="1"/>
      <c r="C34" s="1"/>
      <c r="D34" s="1"/>
      <c r="E34" s="24">
        <f>SUM(E5:E17)</f>
        <v>2800000</v>
      </c>
      <c r="F34" s="24">
        <f>SUM(F5:F17)</f>
        <v>0</v>
      </c>
      <c r="G34" s="42">
        <f>SUM(G6:G33)</f>
        <v>5986000</v>
      </c>
      <c r="H34" s="44">
        <f>H4+E35-G34</f>
        <v>939500</v>
      </c>
    </row>
    <row r="35" spans="1:11" ht="15.75" x14ac:dyDescent="0.25">
      <c r="A35" s="46" t="s">
        <v>48</v>
      </c>
      <c r="B35" s="47"/>
      <c r="C35" s="25"/>
      <c r="D35" s="25"/>
      <c r="E35" s="48">
        <f>E34+F34</f>
        <v>2800000</v>
      </c>
      <c r="F35" s="49"/>
      <c r="G35" s="43"/>
      <c r="H35" s="45"/>
    </row>
  </sheetData>
  <mergeCells count="6">
    <mergeCell ref="A1:H1"/>
    <mergeCell ref="E2:F2"/>
    <mergeCell ref="G34:G35"/>
    <mergeCell ref="H34:H35"/>
    <mergeCell ref="A35:B35"/>
    <mergeCell ref="E35:F35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T08</vt:lpstr>
      <vt:lpstr>T09</vt:lpstr>
    </vt:vector>
  </TitlesOfParts>
  <Company>Quoc Viet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2021-05-05T08:59:05Z</dcterms:created>
  <dcterms:modified xsi:type="dcterms:W3CDTF">2021-10-27T02:51:00Z</dcterms:modified>
</cp:coreProperties>
</file>