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CER\OneDrive\Máy tính\"/>
    </mc:Choice>
  </mc:AlternateContent>
  <bookViews>
    <workbookView xWindow="0" yWindow="0" windowWidth="23040" windowHeight="9072" activeTab="1"/>
  </bookViews>
  <sheets>
    <sheet name="T4" sheetId="1" r:id="rId1"/>
    <sheet name="T5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2" l="1"/>
  <c r="G36" i="2"/>
  <c r="F36" i="2" l="1"/>
  <c r="E36" i="2"/>
  <c r="G35" i="2"/>
  <c r="G33" i="2"/>
  <c r="G32" i="2"/>
  <c r="G31" i="2"/>
  <c r="G30" i="2"/>
  <c r="G28" i="2"/>
  <c r="G27" i="2"/>
  <c r="G26" i="2"/>
  <c r="G25" i="2"/>
  <c r="G24" i="2"/>
  <c r="G22" i="2"/>
  <c r="G21" i="2"/>
  <c r="G20" i="2"/>
  <c r="G19" i="2"/>
  <c r="G16" i="2"/>
  <c r="G15" i="2"/>
  <c r="G14" i="2"/>
  <c r="G13" i="2"/>
  <c r="G12" i="2"/>
  <c r="G10" i="2"/>
  <c r="G9" i="2"/>
  <c r="G8" i="2"/>
  <c r="H7" i="2"/>
  <c r="H8" i="2" s="1"/>
  <c r="H6" i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5" i="1"/>
  <c r="G41" i="1"/>
  <c r="K16" i="1"/>
  <c r="G35" i="1"/>
  <c r="G36" i="1"/>
  <c r="G37" i="1"/>
  <c r="G39" i="1"/>
  <c r="G34" i="1"/>
  <c r="G24" i="1"/>
  <c r="G23" i="1"/>
  <c r="G7" i="1"/>
  <c r="E37" i="2" l="1"/>
  <c r="K16" i="2"/>
  <c r="K14" i="2"/>
  <c r="K15" i="2"/>
  <c r="H9" i="2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H33" i="2" s="1"/>
  <c r="H34" i="2" s="1"/>
  <c r="H35" i="2" s="1"/>
  <c r="K13" i="2"/>
  <c r="H36" i="2"/>
  <c r="F41" i="1"/>
  <c r="E41" i="1"/>
  <c r="G32" i="1"/>
  <c r="G31" i="1"/>
  <c r="G30" i="1"/>
  <c r="K15" i="1" s="1"/>
  <c r="G29" i="1"/>
  <c r="G27" i="1"/>
  <c r="G26" i="1"/>
  <c r="G25" i="1"/>
  <c r="G21" i="1"/>
  <c r="G20" i="1"/>
  <c r="G19" i="1"/>
  <c r="G18" i="1"/>
  <c r="G15" i="1"/>
  <c r="G14" i="1"/>
  <c r="G13" i="1"/>
  <c r="G12" i="1"/>
  <c r="G11" i="1"/>
  <c r="G9" i="1"/>
  <c r="G8" i="1"/>
  <c r="K13" i="1" l="1"/>
  <c r="E42" i="1"/>
  <c r="K12" i="1"/>
  <c r="K14" i="1"/>
  <c r="H41" i="1" l="1"/>
</calcChain>
</file>

<file path=xl/sharedStrings.xml><?xml version="1.0" encoding="utf-8"?>
<sst xmlns="http://schemas.openxmlformats.org/spreadsheetml/2006/main" count="113" uniqueCount="51">
  <si>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</si>
  <si>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</si>
  <si>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</si>
  <si>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</si>
  <si>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</si>
  <si>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</si>
  <si>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</si>
  <si>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</si>
  <si>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</si>
  <si>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Đồng nghiệp USG</t>
  </si>
  <si>
    <t xml:space="preserve">Gạo nếp </t>
  </si>
  <si>
    <t>Chả thịt</t>
  </si>
  <si>
    <t>Hành khô</t>
  </si>
  <si>
    <t>Hành lá</t>
  </si>
  <si>
    <t>dầu ăn</t>
  </si>
  <si>
    <t xml:space="preserve">Nước mắm </t>
  </si>
  <si>
    <t>T1(05/03)</t>
  </si>
  <si>
    <t>hạt nêm</t>
  </si>
  <si>
    <t>T2(12/03)</t>
  </si>
  <si>
    <t>Khẩu trang</t>
  </si>
  <si>
    <t>T3(19/03)</t>
  </si>
  <si>
    <t>Bao tay</t>
  </si>
  <si>
    <t>T4(26/03)</t>
  </si>
  <si>
    <t>Bao giấy</t>
  </si>
  <si>
    <t>bình ga</t>
  </si>
  <si>
    <t>Trứng</t>
  </si>
  <si>
    <t xml:space="preserve">bột canh </t>
  </si>
  <si>
    <t>BÁO CÁO THU, CHI CHƯƠNG TRÌNH  THỨ 7 YÊU THƯƠNG - HÀ TĨNH THÁNG 04/2022</t>
  </si>
  <si>
    <t>Tồn tháng 03/2022</t>
  </si>
  <si>
    <t>Tuần 1 (02/04)</t>
  </si>
  <si>
    <t>Tuần 2 (09/04)</t>
  </si>
  <si>
    <t>Tuần 3 (16/04)</t>
  </si>
  <si>
    <t>Tuần 5 (30/04)</t>
  </si>
  <si>
    <t>Tuần 4 (23/04)</t>
  </si>
  <si>
    <t>T5(30/04)</t>
  </si>
  <si>
    <t>Thuê xe chở gạo Sài Gòn gửi ra</t>
  </si>
  <si>
    <t>Chị Nguyen Thi Dieu Huyen CMTX T5</t>
  </si>
  <si>
    <t>19/04/2022</t>
  </si>
  <si>
    <t>Tổng tháng 04/2022</t>
  </si>
  <si>
    <t>Tồn cuối tháng 04/2022</t>
  </si>
  <si>
    <t>BÁO CÁO THU, CHI CHƯƠNG TRÌNH  THỨ 7 YÊU THƯƠNG - HÀ TĨNH THÁNG 05/2022</t>
  </si>
  <si>
    <t>Tuần 1 (07/05)</t>
  </si>
  <si>
    <t>Tuần 2 (14/05)</t>
  </si>
  <si>
    <t>Tuần 3 (21/05)</t>
  </si>
  <si>
    <t>Tuần 4 (28/05)</t>
  </si>
  <si>
    <t>Tổng tháng 05/2022</t>
  </si>
  <si>
    <t>Tồn tháng 04/2022</t>
  </si>
  <si>
    <t>Quỹ cơm Sài Gòn hỗ trợ kinh phí</t>
  </si>
  <si>
    <t>Tồn cuối tháng 05/2022</t>
  </si>
  <si>
    <t>23/05/2022</t>
  </si>
  <si>
    <t>Chị Nguyen Thi Dieu Huyen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</si>
</sst>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[$-1010000]d/m/yyyy;@"/>
    <numFmt numFmtId="165" formatCode="_-* #,##0.00\ _₫_-;\-* #,##0.00\ _₫_-;_-* &quot;-&quot;??\ _₫_-;_-@_-"/>
    <numFmt numFmtId="166" formatCode="_-* #,##0\ _₫_-;\-* #,##0\ _₫_-;_-* &quot;-&quot;??\ _₫_-;_-@_-"/>
    <numFmt numFmtId="167" formatCode="[$-101042A]d\ mmmm\ yyyy;@"/>
    <numFmt numFmtId="168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name val="Times New Roman"/>
      <family val="1"/>
      <charset val="163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5" fontId="7" fillId="0" borderId="0" applyFont="0" applyFill="0" applyBorder="0" applyAlignment="0" applyProtection="0"/>
  </cellStyleXfs>
  <cellXfs count="47">
    <xf numFmtId="0" fontId="0" fillId="0" borderId="0" xfId="0"/>
    <xf numFmtId="164" fontId="6" fillId="0" borderId="4" xfId="2" applyNumberFormat="1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7" fontId="6" fillId="3" borderId="4" xfId="2" applyNumberFormat="1" applyFont="1" applyFill="1" applyBorder="1" applyAlignment="1">
      <alignment horizontal="center" vertical="center"/>
    </xf>
    <xf numFmtId="166" fontId="6" fillId="3" borderId="4" xfId="3" applyNumberFormat="1" applyFont="1" applyFill="1" applyBorder="1" applyAlignment="1">
      <alignment horizontal="center" vertical="center"/>
    </xf>
    <xf numFmtId="166" fontId="6" fillId="4" borderId="4" xfId="3" applyNumberFormat="1" applyFont="1" applyFill="1" applyBorder="1" applyAlignment="1">
      <alignment vertical="center"/>
    </xf>
    <xf numFmtId="167" fontId="8" fillId="5" borderId="4" xfId="2" quotePrefix="1" applyNumberFormat="1" applyFont="1" applyFill="1" applyBorder="1" applyAlignment="1">
      <alignment horizontal="center" vertical="center"/>
    </xf>
    <xf numFmtId="0" fontId="9" fillId="0" borderId="4" xfId="0" applyFont="1" applyBorder="1"/>
    <xf numFmtId="167" fontId="8" fillId="5" borderId="4" xfId="2" applyNumberFormat="1" applyFont="1" applyFill="1" applyBorder="1" applyAlignment="1">
      <alignment horizontal="center" vertical="center"/>
    </xf>
    <xf numFmtId="166" fontId="8" fillId="5" borderId="4" xfId="3" applyNumberFormat="1" applyFont="1" applyFill="1" applyBorder="1" applyAlignment="1">
      <alignment horizontal="center" vertical="center"/>
    </xf>
    <xf numFmtId="166" fontId="6" fillId="5" borderId="4" xfId="3" applyNumberFormat="1" applyFont="1" applyFill="1" applyBorder="1" applyAlignment="1">
      <alignment vertical="center"/>
    </xf>
    <xf numFmtId="164" fontId="6" fillId="6" borderId="4" xfId="2" quotePrefix="1" applyNumberFormat="1" applyFont="1" applyFill="1" applyBorder="1" applyAlignment="1">
      <alignment horizontal="center" vertical="center"/>
    </xf>
    <xf numFmtId="166" fontId="10" fillId="7" borderId="4" xfId="3" applyNumberFormat="1" applyFont="1" applyFill="1" applyBorder="1" applyAlignment="1">
      <alignment horizontal="center" vertical="center"/>
    </xf>
    <xf numFmtId="166" fontId="9" fillId="0" borderId="4" xfId="3" applyNumberFormat="1" applyFont="1" applyBorder="1"/>
    <xf numFmtId="164" fontId="6" fillId="7" borderId="4" xfId="2" quotePrefix="1" applyNumberFormat="1" applyFont="1" applyFill="1" applyBorder="1" applyAlignment="1">
      <alignment horizontal="center" vertical="center"/>
    </xf>
    <xf numFmtId="166" fontId="0" fillId="0" borderId="0" xfId="0" applyNumberFormat="1"/>
    <xf numFmtId="0" fontId="3" fillId="8" borderId="4" xfId="0" applyFont="1" applyFill="1" applyBorder="1"/>
    <xf numFmtId="166" fontId="3" fillId="8" borderId="4" xfId="0" applyNumberFormat="1" applyFont="1" applyFill="1" applyBorder="1"/>
    <xf numFmtId="0" fontId="2" fillId="5" borderId="0" xfId="0" applyFont="1" applyFill="1" applyBorder="1"/>
    <xf numFmtId="166" fontId="2" fillId="5" borderId="0" xfId="0" applyNumberFormat="1" applyFont="1" applyFill="1" applyBorder="1"/>
    <xf numFmtId="166" fontId="10" fillId="7" borderId="4" xfId="3" applyNumberFormat="1" applyFont="1" applyFill="1" applyBorder="1" applyAlignment="1">
      <alignment horizontal="center"/>
    </xf>
    <xf numFmtId="166" fontId="9" fillId="0" borderId="4" xfId="3" applyNumberFormat="1" applyFont="1" applyBorder="1" applyAlignment="1">
      <alignment horizontal="center"/>
    </xf>
    <xf numFmtId="164" fontId="11" fillId="0" borderId="4" xfId="2" applyNumberFormat="1" applyFont="1" applyBorder="1" applyAlignment="1">
      <alignment horizontal="center" vertical="center"/>
    </xf>
    <xf numFmtId="168" fontId="11" fillId="0" borderId="4" xfId="1" applyNumberFormat="1" applyFont="1" applyBorder="1" applyAlignment="1">
      <alignment horizontal="center" vertical="center"/>
    </xf>
    <xf numFmtId="166" fontId="11" fillId="0" borderId="4" xfId="3" applyNumberFormat="1" applyFont="1" applyBorder="1" applyAlignment="1">
      <alignment vertical="center"/>
    </xf>
    <xf numFmtId="164" fontId="11" fillId="0" borderId="2" xfId="2" applyNumberFormat="1" applyFont="1" applyBorder="1" applyAlignment="1">
      <alignment horizontal="center" vertical="center"/>
    </xf>
    <xf numFmtId="168" fontId="11" fillId="0" borderId="2" xfId="1" applyNumberFormat="1" applyFont="1" applyBorder="1" applyAlignment="1">
      <alignment horizontal="center" vertical="center"/>
    </xf>
    <xf numFmtId="166" fontId="9" fillId="0" borderId="5" xfId="3" applyNumberFormat="1" applyFont="1" applyBorder="1" applyAlignment="1">
      <alignment horizontal="center"/>
    </xf>
    <xf numFmtId="0" fontId="0" fillId="0" borderId="4" xfId="0" applyBorder="1"/>
    <xf numFmtId="168" fontId="0" fillId="0" borderId="4" xfId="1" applyNumberFormat="1" applyFont="1" applyBorder="1"/>
    <xf numFmtId="0" fontId="12" fillId="0" borderId="4" xfId="0" applyFont="1" applyBorder="1"/>
    <xf numFmtId="168" fontId="12" fillId="0" borderId="4" xfId="1" applyNumberFormat="1" applyFont="1" applyBorder="1"/>
    <xf numFmtId="166" fontId="13" fillId="7" borderId="4" xfId="3" applyNumberFormat="1" applyFont="1" applyFill="1" applyBorder="1" applyAlignment="1">
      <alignment horizontal="center" vertical="center"/>
    </xf>
    <xf numFmtId="166" fontId="13" fillId="7" borderId="4" xfId="3" applyNumberFormat="1" applyFont="1" applyFill="1" applyBorder="1" applyAlignment="1">
      <alignment horizontal="center"/>
    </xf>
    <xf numFmtId="164" fontId="5" fillId="2" borderId="1" xfId="2" applyNumberFormat="1" applyFont="1" applyFill="1" applyBorder="1" applyAlignment="1">
      <alignment horizontal="center" vertical="center"/>
    </xf>
    <xf numFmtId="164" fontId="5" fillId="2" borderId="2" xfId="2" applyNumberFormat="1" applyFont="1" applyFill="1" applyBorder="1" applyAlignment="1">
      <alignment horizontal="center" vertical="center"/>
    </xf>
    <xf numFmtId="164" fontId="5" fillId="2" borderId="3" xfId="2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11" fillId="9" borderId="5" xfId="3" applyNumberFormat="1" applyFont="1" applyFill="1" applyBorder="1" applyAlignment="1">
      <alignment horizontal="center" vertical="center"/>
    </xf>
    <xf numFmtId="166" fontId="11" fillId="9" borderId="6" xfId="3" applyNumberFormat="1" applyFont="1" applyFill="1" applyBorder="1" applyAlignment="1">
      <alignment horizontal="center" vertical="center"/>
    </xf>
    <xf numFmtId="166" fontId="11" fillId="10" borderId="5" xfId="3" applyNumberFormat="1" applyFont="1" applyFill="1" applyBorder="1" applyAlignment="1">
      <alignment horizontal="center" vertical="center"/>
    </xf>
    <xf numFmtId="166" fontId="11" fillId="10" borderId="6" xfId="3" applyNumberFormat="1" applyFont="1" applyFill="1" applyBorder="1" applyAlignment="1">
      <alignment horizontal="center" vertical="center"/>
    </xf>
    <xf numFmtId="164" fontId="11" fillId="0" borderId="1" xfId="2" applyNumberFormat="1" applyFont="1" applyBorder="1" applyAlignment="1">
      <alignment horizontal="center" vertical="center"/>
    </xf>
    <xf numFmtId="164" fontId="11" fillId="0" borderId="3" xfId="2" applyNumberFormat="1" applyFont="1" applyBorder="1" applyAlignment="1">
      <alignment horizontal="center" vertical="center"/>
    </xf>
    <xf numFmtId="166" fontId="11" fillId="11" borderId="1" xfId="3" applyNumberFormat="1" applyFont="1" applyFill="1" applyBorder="1" applyAlignment="1">
      <alignment horizontal="center" vertical="center"/>
    </xf>
    <xf numFmtId="166" fontId="11" fillId="11" borderId="3" xfId="3" applyNumberFormat="1" applyFont="1" applyFill="1" applyBorder="1" applyAlignment="1">
      <alignment horizontal="center" vertical="center"/>
    </xf>
  </cellXfs>
  <cellStyles count="4">
    <cellStyle name="Comma" xfId="1" builtinId="3"/>
    <cellStyle name="Comma 3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topLeftCell="A22" workbookViewId="0">
      <selection activeCell="J39" sqref="J39"/>
    </sheetView>
  </sheetViews>
  <sheetFormatPr defaultRowHeight="14.4" x14ac:dyDescent="0.3"/>
  <cols>
    <col min="1" max="1" width="23.44140625" customWidth="1"/>
    <col min="2" max="2" width="33.5546875" customWidth="1"/>
    <col min="4" max="4" width="12.109375" customWidth="1"/>
    <col min="5" max="5" width="14.5546875" customWidth="1"/>
    <col min="6" max="6" width="14.88671875" customWidth="1"/>
    <col min="7" max="7" width="14" customWidth="1"/>
    <col min="8" max="8" width="15.88671875" customWidth="1"/>
    <col min="11" max="11" width="13.6640625" customWidth="1"/>
    <col min="13" max="13" width="11.77734375" bestFit="1" customWidth="1"/>
  </cols>
  <sheetData>
    <row r="1" spans="1:11" ht="17.399999999999999" x14ac:dyDescent="0.3">
      <c r="A1" s="35" t="s">
        <v>27</v>
      </c>
      <c r="B1" s="36"/>
      <c r="C1" s="36"/>
      <c r="D1" s="36"/>
      <c r="E1" s="36"/>
      <c r="F1" s="36"/>
      <c r="G1" s="36"/>
      <c r="H1" s="37"/>
    </row>
    <row r="2" spans="1:11" ht="15.6" x14ac:dyDescent="0.3">
      <c r="A2" s="1" t="s">
        <v>0</v>
      </c>
      <c r="B2" s="2" t="s">
        <v>1</v>
      </c>
      <c r="C2" s="2" t="s">
        <v>2</v>
      </c>
      <c r="D2" s="2" t="s">
        <v>3</v>
      </c>
      <c r="E2" s="38" t="s">
        <v>4</v>
      </c>
      <c r="F2" s="38"/>
      <c r="G2" s="3" t="s">
        <v>5</v>
      </c>
      <c r="H2" s="3" t="s">
        <v>6</v>
      </c>
    </row>
    <row r="3" spans="1:11" ht="15.6" x14ac:dyDescent="0.3">
      <c r="A3" s="1"/>
      <c r="B3" s="2"/>
      <c r="C3" s="2"/>
      <c r="D3" s="2"/>
      <c r="E3" s="3" t="s">
        <v>7</v>
      </c>
      <c r="F3" s="3" t="s">
        <v>8</v>
      </c>
      <c r="G3" s="3"/>
      <c r="H3" s="3"/>
    </row>
    <row r="4" spans="1:11" ht="15.6" x14ac:dyDescent="0.3">
      <c r="A4" s="4" t="s">
        <v>28</v>
      </c>
      <c r="B4" s="4"/>
      <c r="C4" s="4"/>
      <c r="D4" s="4"/>
      <c r="E4" s="5"/>
      <c r="F4" s="5"/>
      <c r="G4" s="5"/>
      <c r="H4" s="6">
        <v>4521400</v>
      </c>
    </row>
    <row r="5" spans="1:11" ht="15.6" x14ac:dyDescent="0.3">
      <c r="A5" s="7">
        <v>44716</v>
      </c>
      <c r="B5" s="8" t="s">
        <v>9</v>
      </c>
      <c r="C5" s="9"/>
      <c r="D5" s="9"/>
      <c r="E5" s="10">
        <v>2300000</v>
      </c>
      <c r="F5" s="10"/>
      <c r="G5" s="10"/>
      <c r="H5" s="11">
        <f>H4+E5+F5-G5</f>
        <v>6821400</v>
      </c>
    </row>
    <row r="6" spans="1:11" ht="15.6" x14ac:dyDescent="0.3">
      <c r="A6" s="7" t="s">
        <v>37</v>
      </c>
      <c r="B6" s="8" t="s">
        <v>36</v>
      </c>
      <c r="C6" s="9"/>
      <c r="D6" s="9"/>
      <c r="E6" s="10">
        <v>500000</v>
      </c>
      <c r="F6" s="10"/>
      <c r="G6" s="10"/>
      <c r="H6" s="11">
        <f t="shared" ref="H6:H40" si="0">H5+E6+F6-G6</f>
        <v>7321400</v>
      </c>
    </row>
    <row r="7" spans="1:11" ht="15.6" x14ac:dyDescent="0.3">
      <c r="A7" s="12" t="s">
        <v>29</v>
      </c>
      <c r="B7" s="29" t="s">
        <v>10</v>
      </c>
      <c r="C7" s="29">
        <v>22</v>
      </c>
      <c r="D7" s="30">
        <v>23000</v>
      </c>
      <c r="E7" s="13"/>
      <c r="F7" s="13"/>
      <c r="G7" s="14">
        <f>C7*D7</f>
        <v>506000</v>
      </c>
      <c r="H7" s="11">
        <f t="shared" si="0"/>
        <v>6815400</v>
      </c>
    </row>
    <row r="8" spans="1:11" ht="15.6" x14ac:dyDescent="0.3">
      <c r="A8" s="15"/>
      <c r="B8" s="29" t="s">
        <v>11</v>
      </c>
      <c r="C8" s="29">
        <v>4</v>
      </c>
      <c r="D8" s="30">
        <v>140000</v>
      </c>
      <c r="E8" s="13"/>
      <c r="F8" s="13"/>
      <c r="G8" s="14">
        <f t="shared" ref="G8:G18" si="1">C8*D8</f>
        <v>560000</v>
      </c>
      <c r="H8" s="11">
        <f t="shared" si="0"/>
        <v>6255400</v>
      </c>
      <c r="I8" s="16"/>
    </row>
    <row r="9" spans="1:11" ht="15.6" x14ac:dyDescent="0.3">
      <c r="A9" s="15"/>
      <c r="B9" s="29" t="s">
        <v>12</v>
      </c>
      <c r="C9" s="29">
        <v>0.5</v>
      </c>
      <c r="D9" s="30">
        <v>40000</v>
      </c>
      <c r="E9" s="13"/>
      <c r="F9" s="13"/>
      <c r="G9" s="14">
        <f t="shared" si="1"/>
        <v>20000</v>
      </c>
      <c r="H9" s="11">
        <f t="shared" si="0"/>
        <v>6235400</v>
      </c>
    </row>
    <row r="10" spans="1:11" ht="15.6" x14ac:dyDescent="0.3">
      <c r="A10" s="15"/>
      <c r="B10" s="29" t="s">
        <v>13</v>
      </c>
      <c r="C10" s="29"/>
      <c r="D10" s="30">
        <v>30000</v>
      </c>
      <c r="E10" s="13"/>
      <c r="F10" s="13"/>
      <c r="G10" s="14">
        <v>30000</v>
      </c>
      <c r="H10" s="11">
        <f t="shared" si="0"/>
        <v>6205400</v>
      </c>
    </row>
    <row r="11" spans="1:11" ht="15.6" x14ac:dyDescent="0.3">
      <c r="A11" s="15"/>
      <c r="B11" s="29" t="s">
        <v>14</v>
      </c>
      <c r="C11" s="29">
        <v>2</v>
      </c>
      <c r="D11" s="30">
        <v>52000</v>
      </c>
      <c r="E11" s="13"/>
      <c r="F11" s="13"/>
      <c r="G11" s="14">
        <f t="shared" si="1"/>
        <v>104000</v>
      </c>
      <c r="H11" s="11">
        <f t="shared" si="0"/>
        <v>6101400</v>
      </c>
    </row>
    <row r="12" spans="1:11" ht="15.6" x14ac:dyDescent="0.3">
      <c r="A12" s="15"/>
      <c r="B12" s="29" t="s">
        <v>15</v>
      </c>
      <c r="C12" s="29">
        <v>1</v>
      </c>
      <c r="D12" s="30">
        <v>20000</v>
      </c>
      <c r="E12" s="13"/>
      <c r="F12" s="13"/>
      <c r="G12" s="14">
        <f t="shared" si="1"/>
        <v>20000</v>
      </c>
      <c r="H12" s="11">
        <f t="shared" si="0"/>
        <v>6081400</v>
      </c>
      <c r="J12" s="17" t="s">
        <v>16</v>
      </c>
      <c r="K12" s="18">
        <f>SUM(G7:G18)</f>
        <v>2400000</v>
      </c>
    </row>
    <row r="13" spans="1:11" ht="15.6" x14ac:dyDescent="0.3">
      <c r="A13" s="15"/>
      <c r="B13" s="29" t="s">
        <v>17</v>
      </c>
      <c r="C13" s="29">
        <v>0.5</v>
      </c>
      <c r="D13" s="30">
        <v>81000</v>
      </c>
      <c r="E13" s="13"/>
      <c r="F13" s="13"/>
      <c r="G13" s="14">
        <f t="shared" si="1"/>
        <v>40500</v>
      </c>
      <c r="H13" s="11">
        <f t="shared" si="0"/>
        <v>6040900</v>
      </c>
      <c r="J13" s="17" t="s">
        <v>18</v>
      </c>
      <c r="K13" s="18">
        <f>SUM(G19:G24)</f>
        <v>1228100</v>
      </c>
    </row>
    <row r="14" spans="1:11" ht="15.6" x14ac:dyDescent="0.3">
      <c r="A14" s="15"/>
      <c r="B14" s="29" t="s">
        <v>19</v>
      </c>
      <c r="C14" s="29">
        <v>1</v>
      </c>
      <c r="D14" s="30">
        <v>30000</v>
      </c>
      <c r="E14" s="13"/>
      <c r="F14" s="13"/>
      <c r="G14" s="14">
        <f t="shared" si="1"/>
        <v>30000</v>
      </c>
      <c r="H14" s="11">
        <f t="shared" si="0"/>
        <v>6010900</v>
      </c>
      <c r="J14" s="17" t="s">
        <v>20</v>
      </c>
      <c r="K14" s="18">
        <f>SUM(G25:G29)</f>
        <v>1194500</v>
      </c>
    </row>
    <row r="15" spans="1:11" ht="15.6" x14ac:dyDescent="0.3">
      <c r="A15" s="15"/>
      <c r="B15" s="29" t="s">
        <v>21</v>
      </c>
      <c r="C15" s="29">
        <v>2</v>
      </c>
      <c r="D15" s="30">
        <v>12000</v>
      </c>
      <c r="E15" s="13"/>
      <c r="F15" s="13"/>
      <c r="G15" s="14">
        <f t="shared" si="1"/>
        <v>24000</v>
      </c>
      <c r="H15" s="11">
        <f t="shared" si="0"/>
        <v>5986900</v>
      </c>
      <c r="J15" s="17" t="s">
        <v>22</v>
      </c>
      <c r="K15" s="18">
        <f>SUM(G30:G34)</f>
        <v>1319500</v>
      </c>
    </row>
    <row r="16" spans="1:11" ht="15.6" x14ac:dyDescent="0.3">
      <c r="A16" s="15"/>
      <c r="B16" s="29" t="s">
        <v>23</v>
      </c>
      <c r="C16" s="29"/>
      <c r="D16" s="30"/>
      <c r="E16" s="13"/>
      <c r="F16" s="13"/>
      <c r="G16" s="14">
        <v>500000</v>
      </c>
      <c r="H16" s="11">
        <f t="shared" si="0"/>
        <v>5486900</v>
      </c>
      <c r="J16" s="17" t="s">
        <v>34</v>
      </c>
      <c r="K16" s="18">
        <f>SUM(G35:G40)</f>
        <v>1509000</v>
      </c>
    </row>
    <row r="17" spans="1:13" ht="15.6" x14ac:dyDescent="0.3">
      <c r="A17" s="15"/>
      <c r="B17" s="29" t="s">
        <v>24</v>
      </c>
      <c r="C17" s="29">
        <v>1</v>
      </c>
      <c r="D17" s="30">
        <v>450000</v>
      </c>
      <c r="E17" s="13"/>
      <c r="F17" s="13"/>
      <c r="G17" s="14">
        <v>450000</v>
      </c>
      <c r="H17" s="11">
        <f t="shared" si="0"/>
        <v>5036900</v>
      </c>
      <c r="J17" s="19"/>
      <c r="K17" s="20"/>
      <c r="M17" s="16"/>
    </row>
    <row r="18" spans="1:13" ht="15.6" x14ac:dyDescent="0.3">
      <c r="A18" s="15"/>
      <c r="B18" s="29" t="s">
        <v>25</v>
      </c>
      <c r="C18" s="29">
        <v>35</v>
      </c>
      <c r="D18" s="30">
        <v>3300</v>
      </c>
      <c r="E18" s="21"/>
      <c r="F18" s="21"/>
      <c r="G18" s="14">
        <f t="shared" si="1"/>
        <v>115500</v>
      </c>
      <c r="H18" s="11">
        <f t="shared" si="0"/>
        <v>4921400</v>
      </c>
      <c r="J18" s="19"/>
      <c r="K18" s="20"/>
    </row>
    <row r="19" spans="1:13" ht="15.6" x14ac:dyDescent="0.3">
      <c r="A19" s="12" t="s">
        <v>30</v>
      </c>
      <c r="B19" s="29" t="s">
        <v>10</v>
      </c>
      <c r="C19" s="29">
        <v>22</v>
      </c>
      <c r="D19" s="30">
        <v>23000</v>
      </c>
      <c r="E19" s="21"/>
      <c r="F19" s="21"/>
      <c r="G19" s="22">
        <f>C19*D19</f>
        <v>506000</v>
      </c>
      <c r="H19" s="11">
        <f t="shared" si="0"/>
        <v>4415400</v>
      </c>
      <c r="J19" s="19"/>
      <c r="K19" s="20"/>
    </row>
    <row r="20" spans="1:13" ht="15.6" x14ac:dyDescent="0.3">
      <c r="A20" s="15"/>
      <c r="B20" s="29" t="s">
        <v>11</v>
      </c>
      <c r="C20" s="29">
        <v>4</v>
      </c>
      <c r="D20" s="30">
        <v>140000</v>
      </c>
      <c r="E20" s="21"/>
      <c r="F20" s="21"/>
      <c r="G20" s="22">
        <f>C20*D20</f>
        <v>560000</v>
      </c>
      <c r="H20" s="11">
        <f t="shared" si="0"/>
        <v>3855400</v>
      </c>
      <c r="J20" s="19"/>
      <c r="K20" s="20"/>
    </row>
    <row r="21" spans="1:13" ht="15.6" x14ac:dyDescent="0.3">
      <c r="A21" s="15"/>
      <c r="B21" s="29" t="s">
        <v>12</v>
      </c>
      <c r="C21" s="29">
        <v>0.5</v>
      </c>
      <c r="D21" s="30">
        <v>43000</v>
      </c>
      <c r="E21" s="21"/>
      <c r="F21" s="21"/>
      <c r="G21" s="22">
        <f>C21*D21</f>
        <v>21500</v>
      </c>
      <c r="H21" s="11">
        <f t="shared" si="0"/>
        <v>3833900</v>
      </c>
      <c r="J21" s="19"/>
      <c r="K21" s="20"/>
    </row>
    <row r="22" spans="1:13" ht="15.6" x14ac:dyDescent="0.3">
      <c r="A22" s="15"/>
      <c r="B22" s="29" t="s">
        <v>13</v>
      </c>
      <c r="C22" s="29"/>
      <c r="D22" s="30"/>
      <c r="E22" s="21"/>
      <c r="F22" s="21"/>
      <c r="G22" s="22">
        <v>30000</v>
      </c>
      <c r="H22" s="11">
        <f t="shared" si="0"/>
        <v>3803900</v>
      </c>
      <c r="J22" s="19"/>
      <c r="K22" s="20"/>
    </row>
    <row r="23" spans="1:13" ht="15.6" x14ac:dyDescent="0.3">
      <c r="A23" s="15"/>
      <c r="B23" s="29" t="s">
        <v>25</v>
      </c>
      <c r="C23" s="29">
        <v>30</v>
      </c>
      <c r="D23" s="30">
        <v>3300</v>
      </c>
      <c r="E23" s="21"/>
      <c r="F23" s="21"/>
      <c r="G23" s="22">
        <f>C23*D23</f>
        <v>99000</v>
      </c>
      <c r="H23" s="11">
        <f t="shared" si="0"/>
        <v>3704900</v>
      </c>
      <c r="J23" s="19"/>
      <c r="K23" s="20"/>
    </row>
    <row r="24" spans="1:13" ht="15.6" x14ac:dyDescent="0.3">
      <c r="A24" s="15"/>
      <c r="B24" s="29" t="s">
        <v>26</v>
      </c>
      <c r="C24" s="29">
        <v>2</v>
      </c>
      <c r="D24" s="30">
        <v>5800</v>
      </c>
      <c r="E24" s="21"/>
      <c r="F24" s="21"/>
      <c r="G24" s="22">
        <f>C24*D24</f>
        <v>11600</v>
      </c>
      <c r="H24" s="11">
        <f t="shared" si="0"/>
        <v>3693300</v>
      </c>
      <c r="J24" s="19"/>
      <c r="K24" s="20"/>
    </row>
    <row r="25" spans="1:13" ht="15.6" x14ac:dyDescent="0.3">
      <c r="A25" s="12" t="s">
        <v>31</v>
      </c>
      <c r="B25" s="29" t="s">
        <v>10</v>
      </c>
      <c r="C25" s="29">
        <v>21</v>
      </c>
      <c r="D25" s="30">
        <v>23000</v>
      </c>
      <c r="E25" s="21"/>
      <c r="F25" s="21"/>
      <c r="G25" s="22">
        <f>C25*D25</f>
        <v>483000</v>
      </c>
      <c r="H25" s="11">
        <f t="shared" si="0"/>
        <v>3210300</v>
      </c>
      <c r="J25" s="19"/>
      <c r="K25" s="20"/>
    </row>
    <row r="26" spans="1:13" ht="15.6" x14ac:dyDescent="0.3">
      <c r="A26" s="15"/>
      <c r="B26" s="29" t="s">
        <v>11</v>
      </c>
      <c r="C26" s="29">
        <v>4</v>
      </c>
      <c r="D26" s="30">
        <v>140000</v>
      </c>
      <c r="E26" s="21"/>
      <c r="F26" s="21"/>
      <c r="G26" s="22">
        <f t="shared" ref="G26:G27" si="2">C26*D26</f>
        <v>560000</v>
      </c>
      <c r="H26" s="11">
        <f t="shared" si="0"/>
        <v>2650300</v>
      </c>
      <c r="J26" s="19"/>
      <c r="K26" s="20"/>
    </row>
    <row r="27" spans="1:13" ht="15.6" x14ac:dyDescent="0.3">
      <c r="A27" s="15"/>
      <c r="B27" s="29" t="s">
        <v>12</v>
      </c>
      <c r="C27" s="29">
        <v>0.5</v>
      </c>
      <c r="D27" s="30">
        <v>45000</v>
      </c>
      <c r="E27" s="21"/>
      <c r="F27" s="21"/>
      <c r="G27" s="22">
        <f t="shared" si="2"/>
        <v>22500</v>
      </c>
      <c r="H27" s="11">
        <f t="shared" si="0"/>
        <v>2627800</v>
      </c>
      <c r="J27" s="19"/>
      <c r="K27" s="20"/>
    </row>
    <row r="28" spans="1:13" ht="15.6" x14ac:dyDescent="0.3">
      <c r="A28" s="15"/>
      <c r="B28" s="29" t="s">
        <v>13</v>
      </c>
      <c r="C28" s="29"/>
      <c r="D28" s="30"/>
      <c r="E28" s="21"/>
      <c r="F28" s="21"/>
      <c r="G28" s="22">
        <v>30000</v>
      </c>
      <c r="H28" s="11">
        <f t="shared" si="0"/>
        <v>2597800</v>
      </c>
      <c r="J28" s="19"/>
      <c r="K28" s="20"/>
    </row>
    <row r="29" spans="1:13" ht="15.6" x14ac:dyDescent="0.3">
      <c r="A29" s="15"/>
      <c r="B29" s="29" t="s">
        <v>25</v>
      </c>
      <c r="C29" s="29">
        <v>30</v>
      </c>
      <c r="D29" s="30">
        <v>3300</v>
      </c>
      <c r="E29" s="21"/>
      <c r="F29" s="21"/>
      <c r="G29" s="22">
        <f>C29*D29</f>
        <v>99000</v>
      </c>
      <c r="H29" s="11">
        <f t="shared" si="0"/>
        <v>2498800</v>
      </c>
      <c r="J29" s="19"/>
      <c r="K29" s="20"/>
    </row>
    <row r="30" spans="1:13" ht="15.6" x14ac:dyDescent="0.3">
      <c r="A30" s="12" t="s">
        <v>33</v>
      </c>
      <c r="B30" s="29" t="s">
        <v>10</v>
      </c>
      <c r="C30" s="29">
        <v>25</v>
      </c>
      <c r="D30" s="30">
        <v>23000</v>
      </c>
      <c r="E30" s="21"/>
      <c r="F30" s="21"/>
      <c r="G30" s="22">
        <f>C30*D30</f>
        <v>575000</v>
      </c>
      <c r="H30" s="11">
        <f t="shared" si="0"/>
        <v>1923800</v>
      </c>
      <c r="J30" s="19"/>
      <c r="K30" s="20"/>
    </row>
    <row r="31" spans="1:13" ht="15.6" x14ac:dyDescent="0.3">
      <c r="A31" s="15"/>
      <c r="B31" s="29" t="s">
        <v>11</v>
      </c>
      <c r="C31" s="29">
        <v>4</v>
      </c>
      <c r="D31" s="30">
        <v>140000</v>
      </c>
      <c r="E31" s="21"/>
      <c r="F31" s="21"/>
      <c r="G31" s="22">
        <f>C31*D31</f>
        <v>560000</v>
      </c>
      <c r="H31" s="11">
        <f t="shared" si="0"/>
        <v>1363800</v>
      </c>
      <c r="J31" s="19"/>
      <c r="K31" s="20"/>
    </row>
    <row r="32" spans="1:13" ht="15.6" x14ac:dyDescent="0.3">
      <c r="A32" s="15"/>
      <c r="B32" s="29" t="s">
        <v>12</v>
      </c>
      <c r="C32" s="29">
        <v>0.5</v>
      </c>
      <c r="D32" s="30">
        <v>45000</v>
      </c>
      <c r="E32" s="21"/>
      <c r="F32" s="21"/>
      <c r="G32" s="22">
        <f>C32*D32</f>
        <v>22500</v>
      </c>
      <c r="H32" s="11">
        <f t="shared" si="0"/>
        <v>1341300</v>
      </c>
      <c r="J32" s="19"/>
      <c r="K32" s="20"/>
    </row>
    <row r="33" spans="1:11" ht="15.6" x14ac:dyDescent="0.3">
      <c r="A33" s="15"/>
      <c r="B33" s="29" t="s">
        <v>13</v>
      </c>
      <c r="C33" s="29"/>
      <c r="D33" s="30"/>
      <c r="E33" s="21"/>
      <c r="F33" s="21"/>
      <c r="G33" s="22">
        <v>30000</v>
      </c>
      <c r="H33" s="11">
        <f t="shared" si="0"/>
        <v>1311300</v>
      </c>
      <c r="J33" s="19"/>
      <c r="K33" s="20"/>
    </row>
    <row r="34" spans="1:11" ht="15.6" x14ac:dyDescent="0.3">
      <c r="A34" s="15"/>
      <c r="B34" s="29" t="s">
        <v>25</v>
      </c>
      <c r="C34" s="29">
        <v>40</v>
      </c>
      <c r="D34" s="30">
        <v>3300</v>
      </c>
      <c r="E34" s="21"/>
      <c r="F34" s="21"/>
      <c r="G34" s="22">
        <f>C34*D34</f>
        <v>132000</v>
      </c>
      <c r="H34" s="11">
        <f t="shared" si="0"/>
        <v>1179300</v>
      </c>
      <c r="J34" s="19"/>
      <c r="K34" s="20"/>
    </row>
    <row r="35" spans="1:11" ht="15.6" x14ac:dyDescent="0.3">
      <c r="A35" s="12" t="s">
        <v>32</v>
      </c>
      <c r="B35" s="29" t="s">
        <v>10</v>
      </c>
      <c r="C35" s="29">
        <v>18</v>
      </c>
      <c r="D35" s="30">
        <v>23000</v>
      </c>
      <c r="E35" s="21"/>
      <c r="F35" s="21"/>
      <c r="G35" s="22">
        <f t="shared" ref="G35:G39" si="3">C35*D35</f>
        <v>414000</v>
      </c>
      <c r="H35" s="11">
        <f t="shared" si="0"/>
        <v>765300</v>
      </c>
      <c r="J35" s="19"/>
      <c r="K35" s="20"/>
    </row>
    <row r="36" spans="1:11" ht="15.6" x14ac:dyDescent="0.3">
      <c r="A36" s="15"/>
      <c r="B36" s="29" t="s">
        <v>11</v>
      </c>
      <c r="C36" s="29">
        <v>4</v>
      </c>
      <c r="D36" s="30">
        <v>140000</v>
      </c>
      <c r="E36" s="21"/>
      <c r="F36" s="21"/>
      <c r="G36" s="22">
        <f t="shared" si="3"/>
        <v>560000</v>
      </c>
      <c r="H36" s="11">
        <f t="shared" si="0"/>
        <v>205300</v>
      </c>
      <c r="J36" s="19"/>
      <c r="K36" s="20"/>
    </row>
    <row r="37" spans="1:11" ht="15.6" x14ac:dyDescent="0.3">
      <c r="A37" s="15"/>
      <c r="B37" s="29" t="s">
        <v>12</v>
      </c>
      <c r="C37" s="29">
        <v>0.5</v>
      </c>
      <c r="D37" s="30">
        <v>45000</v>
      </c>
      <c r="E37" s="21"/>
      <c r="F37" s="21"/>
      <c r="G37" s="22">
        <f t="shared" si="3"/>
        <v>22500</v>
      </c>
      <c r="H37" s="11">
        <f t="shared" si="0"/>
        <v>182800</v>
      </c>
      <c r="J37" s="19"/>
      <c r="K37" s="20"/>
    </row>
    <row r="38" spans="1:11" ht="15.6" x14ac:dyDescent="0.3">
      <c r="A38" s="15"/>
      <c r="B38" s="29" t="s">
        <v>13</v>
      </c>
      <c r="C38" s="29"/>
      <c r="D38" s="30"/>
      <c r="E38" s="21"/>
      <c r="F38" s="21"/>
      <c r="G38" s="22">
        <v>30000</v>
      </c>
      <c r="H38" s="11">
        <f t="shared" si="0"/>
        <v>152800</v>
      </c>
      <c r="J38" s="19"/>
      <c r="K38" s="20"/>
    </row>
    <row r="39" spans="1:11" ht="15.6" x14ac:dyDescent="0.3">
      <c r="A39" s="15"/>
      <c r="B39" s="29" t="s">
        <v>25</v>
      </c>
      <c r="C39" s="29">
        <v>25</v>
      </c>
      <c r="D39" s="30">
        <v>3300</v>
      </c>
      <c r="E39" s="21"/>
      <c r="F39" s="21"/>
      <c r="G39" s="22">
        <f t="shared" si="3"/>
        <v>82500</v>
      </c>
      <c r="H39" s="11">
        <f t="shared" si="0"/>
        <v>70300</v>
      </c>
      <c r="J39" s="19"/>
      <c r="K39" s="20"/>
    </row>
    <row r="40" spans="1:11" ht="15.6" x14ac:dyDescent="0.3">
      <c r="A40" s="15"/>
      <c r="B40" s="29" t="s">
        <v>35</v>
      </c>
      <c r="C40" s="29"/>
      <c r="D40" s="30"/>
      <c r="E40" s="21"/>
      <c r="F40" s="21"/>
      <c r="G40" s="28">
        <v>400000</v>
      </c>
      <c r="H40" s="11">
        <f t="shared" si="0"/>
        <v>-329700</v>
      </c>
      <c r="J40" s="19"/>
      <c r="K40" s="20"/>
    </row>
    <row r="41" spans="1:11" ht="15.6" x14ac:dyDescent="0.3">
      <c r="A41" s="23" t="s">
        <v>38</v>
      </c>
      <c r="B41" s="23"/>
      <c r="C41" s="23"/>
      <c r="D41" s="24"/>
      <c r="E41" s="25">
        <f>SUM(E5:E18)</f>
        <v>2800000</v>
      </c>
      <c r="F41" s="25">
        <f>SUM(F5:F18)</f>
        <v>0</v>
      </c>
      <c r="G41" s="39">
        <f>SUM(G5:G40)</f>
        <v>7651100</v>
      </c>
      <c r="H41" s="41">
        <f>H4+E42-G41</f>
        <v>-329700</v>
      </c>
    </row>
    <row r="42" spans="1:11" ht="15.6" x14ac:dyDescent="0.3">
      <c r="A42" s="43" t="s">
        <v>39</v>
      </c>
      <c r="B42" s="44"/>
      <c r="C42" s="26"/>
      <c r="D42" s="27"/>
      <c r="E42" s="45">
        <f>E41+F41</f>
        <v>2800000</v>
      </c>
      <c r="F42" s="46"/>
      <c r="G42" s="40"/>
      <c r="H42" s="42"/>
    </row>
  </sheetData>
  <mergeCells count="6">
    <mergeCell ref="A1:H1"/>
    <mergeCell ref="E2:F2"/>
    <mergeCell ref="G41:G42"/>
    <mergeCell ref="H41:H42"/>
    <mergeCell ref="A42:B42"/>
    <mergeCell ref="E42:F4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topLeftCell="A10" workbookViewId="0">
      <selection activeCell="K26" sqref="K26:K27"/>
    </sheetView>
  </sheetViews>
  <sheetFormatPr defaultRowHeight="14.4" x14ac:dyDescent="0.3"/>
  <cols>
    <col min="1" max="1" width="23.44140625" customWidth="1"/>
    <col min="2" max="2" width="33.5546875" customWidth="1"/>
    <col min="4" max="4" width="12.109375" customWidth="1"/>
    <col min="5" max="5" width="14.5546875" customWidth="1"/>
    <col min="6" max="6" width="14.88671875" customWidth="1"/>
    <col min="7" max="7" width="14" customWidth="1"/>
    <col min="8" max="8" width="15.88671875" customWidth="1"/>
    <col min="11" max="11" width="13.6640625" customWidth="1"/>
    <col min="13" max="13" width="11.77734375" bestFit="1" customWidth="1"/>
  </cols>
  <sheetData>
    <row r="1" spans="1:11" ht="17.399999999999999" x14ac:dyDescent="0.3">
      <c r="A1" s="35" t="s">
        <v>40</v>
      </c>
      <c r="B1" s="36"/>
      <c r="C1" s="36"/>
      <c r="D1" s="36"/>
      <c r="E1" s="36"/>
      <c r="F1" s="36"/>
      <c r="G1" s="36"/>
      <c r="H1" s="37"/>
    </row>
    <row r="2" spans="1:11" ht="15.6" x14ac:dyDescent="0.3">
      <c r="A2" s="1" t="s">
        <v>0</v>
      </c>
      <c r="B2" s="2" t="s">
        <v>1</v>
      </c>
      <c r="C2" s="2" t="s">
        <v>2</v>
      </c>
      <c r="D2" s="2" t="s">
        <v>3</v>
      </c>
      <c r="E2" s="38" t="s">
        <v>4</v>
      </c>
      <c r="F2" s="38"/>
      <c r="G2" s="3" t="s">
        <v>5</v>
      </c>
      <c r="H2" s="3" t="s">
        <v>6</v>
      </c>
    </row>
    <row r="3" spans="1:11" ht="15.6" x14ac:dyDescent="0.3">
      <c r="A3" s="1"/>
      <c r="B3" s="2"/>
      <c r="C3" s="2"/>
      <c r="D3" s="2"/>
      <c r="E3" s="3" t="s">
        <v>7</v>
      </c>
      <c r="F3" s="3" t="s">
        <v>8</v>
      </c>
      <c r="G3" s="3"/>
      <c r="H3" s="3"/>
    </row>
    <row r="4" spans="1:11" ht="15.6" x14ac:dyDescent="0.3">
      <c r="A4" s="4" t="s">
        <v>46</v>
      </c>
      <c r="B4" s="4"/>
      <c r="C4" s="4"/>
      <c r="D4" s="4"/>
      <c r="E4" s="5"/>
      <c r="F4" s="5"/>
      <c r="G4" s="5"/>
      <c r="H4" s="6">
        <v>-329700</v>
      </c>
    </row>
    <row r="5" spans="1:11" ht="15.6" x14ac:dyDescent="0.3">
      <c r="A5" s="7">
        <v>44686</v>
      </c>
      <c r="B5" s="8" t="s">
        <v>9</v>
      </c>
      <c r="C5" s="9"/>
      <c r="D5" s="9"/>
      <c r="E5" s="10">
        <v>2500000</v>
      </c>
      <c r="F5" s="10"/>
      <c r="G5" s="10"/>
      <c r="H5" s="11">
        <f>H4+E5+F5-G5</f>
        <v>2170300</v>
      </c>
    </row>
    <row r="6" spans="1:11" ht="15.6" x14ac:dyDescent="0.3">
      <c r="A6" s="7" t="s">
        <v>49</v>
      </c>
      <c r="B6" s="8" t="s">
        <v>50</v>
      </c>
      <c r="C6" s="9"/>
      <c r="D6" s="9"/>
      <c r="E6" s="10">
        <v>500000</v>
      </c>
      <c r="F6" s="10"/>
      <c r="G6" s="10"/>
      <c r="H6" s="11"/>
    </row>
    <row r="7" spans="1:11" ht="15.6" x14ac:dyDescent="0.3">
      <c r="A7" s="7">
        <v>44778</v>
      </c>
      <c r="B7" s="8" t="s">
        <v>47</v>
      </c>
      <c r="C7" s="9"/>
      <c r="D7" s="9"/>
      <c r="E7" s="10"/>
      <c r="F7" s="10">
        <v>5000000</v>
      </c>
      <c r="G7" s="10"/>
      <c r="H7" s="11">
        <f>H5+E7+F7-G7</f>
        <v>7170300</v>
      </c>
    </row>
    <row r="8" spans="1:11" ht="15.6" x14ac:dyDescent="0.3">
      <c r="A8" s="12" t="s">
        <v>41</v>
      </c>
      <c r="B8" s="31" t="s">
        <v>10</v>
      </c>
      <c r="C8" s="31">
        <v>20</v>
      </c>
      <c r="D8" s="32">
        <v>23000</v>
      </c>
      <c r="E8" s="33"/>
      <c r="F8" s="33"/>
      <c r="G8" s="14">
        <f>C8*D8</f>
        <v>460000</v>
      </c>
      <c r="H8" s="11">
        <f t="shared" ref="H8:H35" si="0">H7+E8+F8-G8</f>
        <v>6710300</v>
      </c>
    </row>
    <row r="9" spans="1:11" ht="15.6" x14ac:dyDescent="0.3">
      <c r="A9" s="15"/>
      <c r="B9" s="31" t="s">
        <v>11</v>
      </c>
      <c r="C9" s="31">
        <v>4</v>
      </c>
      <c r="D9" s="32">
        <v>140000</v>
      </c>
      <c r="E9" s="33"/>
      <c r="F9" s="33"/>
      <c r="G9" s="14">
        <f t="shared" ref="G9:G19" si="1">C9*D9</f>
        <v>560000</v>
      </c>
      <c r="H9" s="11">
        <f t="shared" si="0"/>
        <v>6150300</v>
      </c>
      <c r="I9" s="16"/>
    </row>
    <row r="10" spans="1:11" ht="15.6" x14ac:dyDescent="0.3">
      <c r="A10" s="15"/>
      <c r="B10" s="31" t="s">
        <v>12</v>
      </c>
      <c r="C10" s="31">
        <v>0.5</v>
      </c>
      <c r="D10" s="32">
        <v>40000</v>
      </c>
      <c r="E10" s="33"/>
      <c r="F10" s="33"/>
      <c r="G10" s="14">
        <f t="shared" si="1"/>
        <v>20000</v>
      </c>
      <c r="H10" s="11">
        <f t="shared" si="0"/>
        <v>6130300</v>
      </c>
    </row>
    <row r="11" spans="1:11" ht="15.6" x14ac:dyDescent="0.3">
      <c r="A11" s="15"/>
      <c r="B11" s="31" t="s">
        <v>13</v>
      </c>
      <c r="C11" s="31"/>
      <c r="D11" s="32">
        <v>30000</v>
      </c>
      <c r="E11" s="33"/>
      <c r="F11" s="33"/>
      <c r="G11" s="14">
        <v>30000</v>
      </c>
      <c r="H11" s="11">
        <f t="shared" si="0"/>
        <v>6100300</v>
      </c>
    </row>
    <row r="12" spans="1:11" ht="15.6" x14ac:dyDescent="0.3">
      <c r="A12" s="15"/>
      <c r="B12" s="31" t="s">
        <v>14</v>
      </c>
      <c r="C12" s="31">
        <v>2</v>
      </c>
      <c r="D12" s="32">
        <v>52000</v>
      </c>
      <c r="E12" s="33"/>
      <c r="F12" s="33"/>
      <c r="G12" s="14">
        <f t="shared" si="1"/>
        <v>104000</v>
      </c>
      <c r="H12" s="11">
        <f t="shared" si="0"/>
        <v>5996300</v>
      </c>
    </row>
    <row r="13" spans="1:11" ht="15.6" x14ac:dyDescent="0.3">
      <c r="A13" s="15"/>
      <c r="B13" s="31" t="s">
        <v>15</v>
      </c>
      <c r="C13" s="31">
        <v>2</v>
      </c>
      <c r="D13" s="32">
        <v>20000</v>
      </c>
      <c r="E13" s="33"/>
      <c r="F13" s="33"/>
      <c r="G13" s="14">
        <f t="shared" si="1"/>
        <v>40000</v>
      </c>
      <c r="H13" s="11">
        <f t="shared" si="0"/>
        <v>5956300</v>
      </c>
      <c r="J13" s="17" t="s">
        <v>16</v>
      </c>
      <c r="K13" s="18">
        <f>SUM(G8:G19)</f>
        <v>2357500</v>
      </c>
    </row>
    <row r="14" spans="1:11" ht="15.6" x14ac:dyDescent="0.3">
      <c r="A14" s="15"/>
      <c r="B14" s="31" t="s">
        <v>17</v>
      </c>
      <c r="C14" s="31">
        <v>0.5</v>
      </c>
      <c r="D14" s="32">
        <v>81000</v>
      </c>
      <c r="E14" s="33"/>
      <c r="F14" s="33"/>
      <c r="G14" s="14">
        <f t="shared" si="1"/>
        <v>40500</v>
      </c>
      <c r="H14" s="11">
        <f t="shared" si="0"/>
        <v>5915800</v>
      </c>
      <c r="J14" s="17" t="s">
        <v>18</v>
      </c>
      <c r="K14" s="18">
        <f>SUM(G20:G25)</f>
        <v>1341700</v>
      </c>
    </row>
    <row r="15" spans="1:11" ht="15.6" x14ac:dyDescent="0.3">
      <c r="A15" s="15"/>
      <c r="B15" s="31" t="s">
        <v>19</v>
      </c>
      <c r="C15" s="31">
        <v>1</v>
      </c>
      <c r="D15" s="32">
        <v>30000</v>
      </c>
      <c r="E15" s="33"/>
      <c r="F15" s="33"/>
      <c r="G15" s="14">
        <f t="shared" si="1"/>
        <v>30000</v>
      </c>
      <c r="H15" s="11">
        <f t="shared" si="0"/>
        <v>5885800</v>
      </c>
      <c r="J15" s="17" t="s">
        <v>20</v>
      </c>
      <c r="K15" s="18">
        <f>SUM(G26:G30)</f>
        <v>1294500</v>
      </c>
    </row>
    <row r="16" spans="1:11" ht="15.6" x14ac:dyDescent="0.3">
      <c r="A16" s="15"/>
      <c r="B16" s="31" t="s">
        <v>21</v>
      </c>
      <c r="C16" s="31">
        <v>2</v>
      </c>
      <c r="D16" s="32">
        <v>12000</v>
      </c>
      <c r="E16" s="33"/>
      <c r="F16" s="33"/>
      <c r="G16" s="14">
        <f t="shared" si="1"/>
        <v>24000</v>
      </c>
      <c r="H16" s="11">
        <f t="shared" si="0"/>
        <v>5861800</v>
      </c>
      <c r="J16" s="17" t="s">
        <v>22</v>
      </c>
      <c r="K16" s="18">
        <f>SUM(G31:G35)</f>
        <v>1294500</v>
      </c>
    </row>
    <row r="17" spans="1:13" ht="15.6" x14ac:dyDescent="0.3">
      <c r="A17" s="15"/>
      <c r="B17" s="31" t="s">
        <v>23</v>
      </c>
      <c r="C17" s="31"/>
      <c r="D17" s="32"/>
      <c r="E17" s="33"/>
      <c r="F17" s="33"/>
      <c r="G17" s="14">
        <v>500000</v>
      </c>
      <c r="H17" s="11">
        <f t="shared" si="0"/>
        <v>5361800</v>
      </c>
      <c r="J17" s="17"/>
      <c r="K17" s="18"/>
    </row>
    <row r="18" spans="1:13" ht="15.6" x14ac:dyDescent="0.3">
      <c r="A18" s="15"/>
      <c r="B18" s="31" t="s">
        <v>24</v>
      </c>
      <c r="C18" s="31">
        <v>1</v>
      </c>
      <c r="D18" s="32">
        <v>450000</v>
      </c>
      <c r="E18" s="33"/>
      <c r="F18" s="33"/>
      <c r="G18" s="14">
        <v>450000</v>
      </c>
      <c r="H18" s="11">
        <f t="shared" si="0"/>
        <v>4911800</v>
      </c>
      <c r="J18" s="19"/>
      <c r="K18" s="20"/>
      <c r="M18" s="16"/>
    </row>
    <row r="19" spans="1:13" ht="15.6" x14ac:dyDescent="0.3">
      <c r="A19" s="15"/>
      <c r="B19" s="31" t="s">
        <v>25</v>
      </c>
      <c r="C19" s="31">
        <v>30</v>
      </c>
      <c r="D19" s="32">
        <v>3300</v>
      </c>
      <c r="E19" s="34"/>
      <c r="F19" s="34"/>
      <c r="G19" s="14">
        <f t="shared" si="1"/>
        <v>99000</v>
      </c>
      <c r="H19" s="11">
        <f t="shared" si="0"/>
        <v>4812800</v>
      </c>
      <c r="J19" s="19"/>
      <c r="K19" s="20"/>
    </row>
    <row r="20" spans="1:13" ht="15.6" x14ac:dyDescent="0.3">
      <c r="A20" s="12" t="s">
        <v>42</v>
      </c>
      <c r="B20" s="31" t="s">
        <v>10</v>
      </c>
      <c r="C20" s="31">
        <v>25</v>
      </c>
      <c r="D20" s="32">
        <v>23000</v>
      </c>
      <c r="E20" s="34"/>
      <c r="F20" s="34"/>
      <c r="G20" s="22">
        <f>C20*D20</f>
        <v>575000</v>
      </c>
      <c r="H20" s="11">
        <f t="shared" si="0"/>
        <v>4237800</v>
      </c>
      <c r="J20" s="19"/>
      <c r="K20" s="20"/>
    </row>
    <row r="21" spans="1:13" ht="15.6" x14ac:dyDescent="0.3">
      <c r="A21" s="15"/>
      <c r="B21" s="31" t="s">
        <v>11</v>
      </c>
      <c r="C21" s="31">
        <v>4</v>
      </c>
      <c r="D21" s="32">
        <v>140000</v>
      </c>
      <c r="E21" s="34"/>
      <c r="F21" s="34"/>
      <c r="G21" s="22">
        <f>C21*D21</f>
        <v>560000</v>
      </c>
      <c r="H21" s="11">
        <f t="shared" si="0"/>
        <v>3677800</v>
      </c>
      <c r="J21" s="19"/>
      <c r="K21" s="20"/>
    </row>
    <row r="22" spans="1:13" ht="15.6" x14ac:dyDescent="0.3">
      <c r="A22" s="15"/>
      <c r="B22" s="31" t="s">
        <v>12</v>
      </c>
      <c r="C22" s="31">
        <v>0.5</v>
      </c>
      <c r="D22" s="32">
        <v>43000</v>
      </c>
      <c r="E22" s="34"/>
      <c r="F22" s="34"/>
      <c r="G22" s="22">
        <f>C22*D22</f>
        <v>21500</v>
      </c>
      <c r="H22" s="11">
        <f t="shared" si="0"/>
        <v>3656300</v>
      </c>
      <c r="J22" s="19"/>
      <c r="K22" s="20"/>
    </row>
    <row r="23" spans="1:13" ht="15.6" x14ac:dyDescent="0.3">
      <c r="A23" s="15"/>
      <c r="B23" s="31" t="s">
        <v>13</v>
      </c>
      <c r="C23" s="31"/>
      <c r="D23" s="32"/>
      <c r="E23" s="34"/>
      <c r="F23" s="34"/>
      <c r="G23" s="22">
        <v>30000</v>
      </c>
      <c r="H23" s="11">
        <f t="shared" si="0"/>
        <v>3626300</v>
      </c>
      <c r="J23" s="19"/>
      <c r="K23" s="20"/>
    </row>
    <row r="24" spans="1:13" ht="15.6" x14ac:dyDescent="0.3">
      <c r="A24" s="15"/>
      <c r="B24" s="31" t="s">
        <v>25</v>
      </c>
      <c r="C24" s="31">
        <v>40</v>
      </c>
      <c r="D24" s="32">
        <v>3300</v>
      </c>
      <c r="E24" s="34"/>
      <c r="F24" s="34"/>
      <c r="G24" s="22">
        <f>C24*D24</f>
        <v>132000</v>
      </c>
      <c r="H24" s="11">
        <f t="shared" si="0"/>
        <v>3494300</v>
      </c>
      <c r="J24" s="19"/>
      <c r="K24" s="20"/>
    </row>
    <row r="25" spans="1:13" ht="15.6" x14ac:dyDescent="0.3">
      <c r="A25" s="15"/>
      <c r="B25" s="31" t="s">
        <v>26</v>
      </c>
      <c r="C25" s="31">
        <v>4</v>
      </c>
      <c r="D25" s="32">
        <v>5800</v>
      </c>
      <c r="E25" s="34"/>
      <c r="F25" s="34"/>
      <c r="G25" s="22">
        <f>C25*D25</f>
        <v>23200</v>
      </c>
      <c r="H25" s="11">
        <f t="shared" si="0"/>
        <v>3471100</v>
      </c>
      <c r="J25" s="19"/>
      <c r="K25" s="20"/>
    </row>
    <row r="26" spans="1:13" ht="15.6" x14ac:dyDescent="0.3">
      <c r="A26" s="12" t="s">
        <v>43</v>
      </c>
      <c r="B26" s="31" t="s">
        <v>10</v>
      </c>
      <c r="C26" s="31">
        <v>25</v>
      </c>
      <c r="D26" s="32">
        <v>22000</v>
      </c>
      <c r="E26" s="34"/>
      <c r="F26" s="34"/>
      <c r="G26" s="22">
        <f>C26*D26</f>
        <v>550000</v>
      </c>
      <c r="H26" s="11">
        <f t="shared" si="0"/>
        <v>2921100</v>
      </c>
      <c r="J26" s="19"/>
      <c r="K26" s="20"/>
    </row>
    <row r="27" spans="1:13" ht="15.6" x14ac:dyDescent="0.3">
      <c r="A27" s="15"/>
      <c r="B27" s="31" t="s">
        <v>11</v>
      </c>
      <c r="C27" s="31">
        <v>4</v>
      </c>
      <c r="D27" s="32">
        <v>140000</v>
      </c>
      <c r="E27" s="34"/>
      <c r="F27" s="34"/>
      <c r="G27" s="22">
        <f t="shared" ref="G27:G28" si="2">C27*D27</f>
        <v>560000</v>
      </c>
      <c r="H27" s="11">
        <f t="shared" si="0"/>
        <v>2361100</v>
      </c>
      <c r="J27" s="19"/>
      <c r="K27" s="20"/>
    </row>
    <row r="28" spans="1:13" ht="15.6" x14ac:dyDescent="0.3">
      <c r="A28" s="15"/>
      <c r="B28" s="31" t="s">
        <v>12</v>
      </c>
      <c r="C28" s="31">
        <v>0.5</v>
      </c>
      <c r="D28" s="32">
        <v>45000</v>
      </c>
      <c r="E28" s="34"/>
      <c r="F28" s="34"/>
      <c r="G28" s="22">
        <f t="shared" si="2"/>
        <v>22500</v>
      </c>
      <c r="H28" s="11">
        <f t="shared" si="0"/>
        <v>2338600</v>
      </c>
      <c r="J28" s="19"/>
      <c r="K28" s="20"/>
    </row>
    <row r="29" spans="1:13" ht="15.6" x14ac:dyDescent="0.3">
      <c r="A29" s="15"/>
      <c r="B29" s="31" t="s">
        <v>13</v>
      </c>
      <c r="C29" s="31"/>
      <c r="D29" s="32"/>
      <c r="E29" s="34"/>
      <c r="F29" s="34"/>
      <c r="G29" s="22">
        <v>30000</v>
      </c>
      <c r="H29" s="11">
        <f t="shared" si="0"/>
        <v>2308600</v>
      </c>
      <c r="J29" s="19"/>
      <c r="K29" s="20"/>
    </row>
    <row r="30" spans="1:13" ht="15.6" x14ac:dyDescent="0.3">
      <c r="A30" s="15"/>
      <c r="B30" s="31" t="s">
        <v>25</v>
      </c>
      <c r="C30" s="31">
        <v>40</v>
      </c>
      <c r="D30" s="32">
        <v>3300</v>
      </c>
      <c r="E30" s="34"/>
      <c r="F30" s="34"/>
      <c r="G30" s="22">
        <f>C30*D30</f>
        <v>132000</v>
      </c>
      <c r="H30" s="11">
        <f t="shared" si="0"/>
        <v>2176600</v>
      </c>
      <c r="J30" s="19"/>
      <c r="K30" s="20"/>
    </row>
    <row r="31" spans="1:13" ht="15.6" x14ac:dyDescent="0.3">
      <c r="A31" s="12" t="s">
        <v>44</v>
      </c>
      <c r="B31" s="31" t="s">
        <v>10</v>
      </c>
      <c r="C31" s="31">
        <v>25</v>
      </c>
      <c r="D31" s="32">
        <v>22000</v>
      </c>
      <c r="E31" s="34"/>
      <c r="F31" s="34"/>
      <c r="G31" s="22">
        <f>C31*D31</f>
        <v>550000</v>
      </c>
      <c r="H31" s="11">
        <f t="shared" si="0"/>
        <v>1626600</v>
      </c>
      <c r="J31" s="19"/>
      <c r="K31" s="20"/>
    </row>
    <row r="32" spans="1:13" ht="15.6" x14ac:dyDescent="0.3">
      <c r="A32" s="15"/>
      <c r="B32" s="31" t="s">
        <v>11</v>
      </c>
      <c r="C32" s="31">
        <v>4</v>
      </c>
      <c r="D32" s="32">
        <v>140000</v>
      </c>
      <c r="E32" s="34"/>
      <c r="F32" s="34"/>
      <c r="G32" s="22">
        <f>C32*D32</f>
        <v>560000</v>
      </c>
      <c r="H32" s="11">
        <f t="shared" si="0"/>
        <v>1066600</v>
      </c>
      <c r="J32" s="19"/>
      <c r="K32" s="20"/>
    </row>
    <row r="33" spans="1:11" ht="15.6" x14ac:dyDescent="0.3">
      <c r="A33" s="15"/>
      <c r="B33" s="31" t="s">
        <v>12</v>
      </c>
      <c r="C33" s="31">
        <v>0.5</v>
      </c>
      <c r="D33" s="32">
        <v>45000</v>
      </c>
      <c r="E33" s="34"/>
      <c r="F33" s="34"/>
      <c r="G33" s="22">
        <f>C33*D33</f>
        <v>22500</v>
      </c>
      <c r="H33" s="11">
        <f t="shared" si="0"/>
        <v>1044100</v>
      </c>
      <c r="J33" s="19"/>
      <c r="K33" s="20"/>
    </row>
    <row r="34" spans="1:11" ht="15.6" x14ac:dyDescent="0.3">
      <c r="A34" s="15"/>
      <c r="B34" s="31" t="s">
        <v>13</v>
      </c>
      <c r="C34" s="31"/>
      <c r="D34" s="32"/>
      <c r="E34" s="34"/>
      <c r="F34" s="34"/>
      <c r="G34" s="22">
        <v>30000</v>
      </c>
      <c r="H34" s="11">
        <f t="shared" si="0"/>
        <v>1014100</v>
      </c>
      <c r="J34" s="19"/>
      <c r="K34" s="20"/>
    </row>
    <row r="35" spans="1:11" ht="15.6" x14ac:dyDescent="0.3">
      <c r="A35" s="15"/>
      <c r="B35" s="31" t="s">
        <v>25</v>
      </c>
      <c r="C35" s="31">
        <v>40</v>
      </c>
      <c r="D35" s="32">
        <v>3300</v>
      </c>
      <c r="E35" s="34"/>
      <c r="F35" s="34"/>
      <c r="G35" s="22">
        <f>C35*D35</f>
        <v>132000</v>
      </c>
      <c r="H35" s="11">
        <f t="shared" si="0"/>
        <v>882100</v>
      </c>
      <c r="J35" s="19"/>
      <c r="K35" s="20"/>
    </row>
    <row r="36" spans="1:11" ht="15.6" x14ac:dyDescent="0.3">
      <c r="A36" s="23" t="s">
        <v>45</v>
      </c>
      <c r="B36" s="23"/>
      <c r="C36" s="23"/>
      <c r="D36" s="24"/>
      <c r="E36" s="25">
        <f>SUM(E5:E19)</f>
        <v>3000000</v>
      </c>
      <c r="F36" s="25">
        <f>SUM(F5:F19)</f>
        <v>5000000</v>
      </c>
      <c r="G36" s="39">
        <f>SUM(G5:G35)</f>
        <v>6288200</v>
      </c>
      <c r="H36" s="41">
        <f>H4+E37-G36</f>
        <v>1382100</v>
      </c>
    </row>
    <row r="37" spans="1:11" ht="15.6" x14ac:dyDescent="0.3">
      <c r="A37" s="43" t="s">
        <v>48</v>
      </c>
      <c r="B37" s="44"/>
      <c r="C37" s="26"/>
      <c r="D37" s="27"/>
      <c r="E37" s="45">
        <f>E36+F36</f>
        <v>8000000</v>
      </c>
      <c r="F37" s="46"/>
      <c r="G37" s="40"/>
      <c r="H37" s="42"/>
    </row>
  </sheetData>
  <mergeCells count="6">
    <mergeCell ref="A1:H1"/>
    <mergeCell ref="E2:F2"/>
    <mergeCell ref="G36:G37"/>
    <mergeCell ref="H36:H37"/>
    <mergeCell ref="A37:B37"/>
    <mergeCell ref="E37:F3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T4</vt:lpstr>
      <vt:lpstr>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2022-06-11T02:23:38Z</dcterms:created>
  <dcterms:modified xsi:type="dcterms:W3CDTF">2022-06-23T03:40:52Z</dcterms:modified>
</cp:coreProperties>
</file>