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144" windowWidth="22020" windowHeight="7968" activeTab="1"/>
  </bookViews>
  <sheets>
    <sheet name="Chi phí" sheetId="1" r:id="rId1"/>
    <sheet name="Ủng hộ" sheetId="2" r:id="rId2"/>
  </sheets>
  <calcPr calcId="144525"/>
</workbook>
</file>

<file path=xl/calcChain.xml><?xml version="1.0" encoding="utf-8"?>
<calcChain xmlns="http://schemas.openxmlformats.org/spreadsheetml/2006/main">
  <c r="C56" i="2" l="1"/>
  <c r="F68" i="1"/>
  <c r="F67" i="1"/>
  <c r="F65" i="1" s="1"/>
  <c r="E61" i="1"/>
  <c r="F61" i="1" s="1"/>
  <c r="E60" i="1"/>
  <c r="F60" i="1" s="1"/>
  <c r="F59" i="1"/>
  <c r="F58" i="1"/>
  <c r="F57" i="1"/>
  <c r="E56" i="1"/>
  <c r="F55" i="1"/>
  <c r="F54" i="1"/>
  <c r="F53" i="1"/>
  <c r="F51" i="1"/>
  <c r="D50" i="1"/>
  <c r="E47" i="1"/>
  <c r="E45" i="1"/>
  <c r="F45" i="1" s="1"/>
  <c r="F44" i="1"/>
  <c r="F42" i="1"/>
  <c r="E37" i="1"/>
  <c r="F36" i="1"/>
  <c r="F22" i="1"/>
  <c r="F21" i="1"/>
  <c r="F20" i="1"/>
  <c r="F19" i="1"/>
  <c r="F18" i="1"/>
  <c r="D17" i="1"/>
  <c r="F17" i="1" s="1"/>
  <c r="F16" i="1"/>
  <c r="D15" i="1"/>
  <c r="F15" i="1" s="1"/>
  <c r="F13" i="1"/>
  <c r="F12" i="1"/>
  <c r="F11" i="1"/>
  <c r="F10" i="1"/>
  <c r="F9" i="1"/>
  <c r="F8" i="1"/>
  <c r="F7" i="1"/>
  <c r="F6" i="1"/>
  <c r="E5" i="1"/>
  <c r="F4" i="1"/>
  <c r="F3" i="1"/>
  <c r="F23" i="1" l="1"/>
  <c r="F14" i="1"/>
  <c r="F52" i="1"/>
  <c r="F2" i="1"/>
  <c r="F73" i="1" l="1"/>
  <c r="F75" i="1" s="1"/>
</calcChain>
</file>

<file path=xl/sharedStrings.xml><?xml version="1.0" encoding="utf-8"?>
<sst xmlns="http://schemas.openxmlformats.org/spreadsheetml/2006/main" count="265" uniqueCount="178">
  <si>
    <t>STT</t>
  </si>
  <si>
    <t>Nội dung</t>
  </si>
  <si>
    <t>ĐVT</t>
  </si>
  <si>
    <t>Số lượng</t>
  </si>
  <si>
    <t>đơn giá</t>
  </si>
  <si>
    <t>Thành tiền</t>
  </si>
  <si>
    <t>Ghi chú</t>
  </si>
  <si>
    <t>A</t>
  </si>
  <si>
    <t>QUÀ BÁNH CHO CÁC BÉ</t>
  </si>
  <si>
    <t>Bánh Chocopn</t>
  </si>
  <si>
    <t>gói</t>
  </si>
  <si>
    <t>Bánh trung thu</t>
  </si>
  <si>
    <t>cái</t>
  </si>
  <si>
    <t>Rau câu</t>
  </si>
  <si>
    <t>thùng 6kg</t>
  </si>
  <si>
    <t>Lồng đèn</t>
  </si>
  <si>
    <t>Đậu phộng</t>
  </si>
  <si>
    <t>Sữa</t>
  </si>
  <si>
    <t>Kẹo trái cây</t>
  </si>
  <si>
    <t>Bắp rang bơ</t>
  </si>
  <si>
    <t>ly</t>
  </si>
  <si>
    <t>B</t>
  </si>
  <si>
    <t>Phồng tôm</t>
  </si>
  <si>
    <t>bịch</t>
  </si>
  <si>
    <t>Gạo</t>
  </si>
  <si>
    <t>phần 10kg</t>
  </si>
  <si>
    <t>Kẹo mút chupachup</t>
  </si>
  <si>
    <t>Đường</t>
  </si>
  <si>
    <t>kg</t>
  </si>
  <si>
    <t>Kẹo que socola</t>
  </si>
  <si>
    <t xml:space="preserve">thùng 10 gói </t>
  </si>
  <si>
    <t>Muối</t>
  </si>
  <si>
    <t>Nước tương</t>
  </si>
  <si>
    <t>lít</t>
  </si>
  <si>
    <t>Dầu ăn</t>
  </si>
  <si>
    <t>thùng</t>
  </si>
  <si>
    <t>Mì gói</t>
  </si>
  <si>
    <t>QUÀ HỘ GIA ĐÌNH</t>
  </si>
  <si>
    <t>Cá hộp</t>
  </si>
  <si>
    <t>4 hộp</t>
  </si>
  <si>
    <t>Sữa đậu nành</t>
  </si>
  <si>
    <t>C</t>
  </si>
  <si>
    <t xml:space="preserve">Tiền xe vận chuyển hàng hóa </t>
  </si>
  <si>
    <t>ẨM THỰC CHO CÁC BÉ</t>
  </si>
  <si>
    <t>Nui</t>
  </si>
  <si>
    <t>Hành phi</t>
  </si>
  <si>
    <t>Bột chiên giòn</t>
  </si>
  <si>
    <t>Trứng gà</t>
  </si>
  <si>
    <t>Trứng cút</t>
  </si>
  <si>
    <t>trứng</t>
  </si>
  <si>
    <t xml:space="preserve">Củ sắn </t>
  </si>
  <si>
    <t>Hành lá</t>
  </si>
  <si>
    <t>Ngò rí</t>
  </si>
  <si>
    <t>Củ cải trắng</t>
  </si>
  <si>
    <t>Củ hành</t>
  </si>
  <si>
    <t>Xương heo</t>
  </si>
  <si>
    <t>Giò sống</t>
  </si>
  <si>
    <t>Thịt đùi gà</t>
  </si>
  <si>
    <t>Thịt đùi heo</t>
  </si>
  <si>
    <t>Thịt bằm</t>
  </si>
  <si>
    <t>Bánh phồng</t>
  </si>
  <si>
    <t>Sữa đặc</t>
  </si>
  <si>
    <t>hộp 1kg</t>
  </si>
  <si>
    <t>Nước cốt dừa</t>
  </si>
  <si>
    <t>lon</t>
  </si>
  <si>
    <t>Tương cà</t>
  </si>
  <si>
    <t>can 5 lít</t>
  </si>
  <si>
    <t>Ly nhựa</t>
  </si>
  <si>
    <t>Tô nhựa</t>
  </si>
  <si>
    <t>Muỗng nhựa</t>
  </si>
  <si>
    <t>Hộp cơm</t>
  </si>
  <si>
    <t>cây</t>
  </si>
  <si>
    <t>Tương</t>
  </si>
  <si>
    <t>chai</t>
  </si>
  <si>
    <t>Bao lớn</t>
  </si>
  <si>
    <t>Nước ngọt</t>
  </si>
  <si>
    <t>Dưa hấu</t>
  </si>
  <si>
    <t>D</t>
  </si>
  <si>
    <t>NHÓM TRÒ CHƠI</t>
  </si>
  <si>
    <t>Bong bóng dài</t>
  </si>
  <si>
    <t>bịch 100 cái</t>
  </si>
  <si>
    <t>Bong bóng tròn</t>
  </si>
  <si>
    <t>Bơm bong bóng</t>
  </si>
  <si>
    <t>Hộp màu</t>
  </si>
  <si>
    <t>hộ</t>
  </si>
  <si>
    <t>Khăn quàg đỏ</t>
  </si>
  <si>
    <t>Dây bẹ</t>
  </si>
  <si>
    <t>cuôn</t>
  </si>
  <si>
    <t>Ly nhựa trung bình</t>
  </si>
  <si>
    <t>Ly nhựa lớn</t>
  </si>
  <si>
    <t>Bong bóng nhỏ</t>
  </si>
  <si>
    <t>Bong bóng nhựa</t>
  </si>
  <si>
    <t>Bong bóng da nhỏ</t>
  </si>
  <si>
    <t>In trang tô màu + trang trí</t>
  </si>
  <si>
    <t>E</t>
  </si>
  <si>
    <t>CHI PHÍ KHÁC</t>
  </si>
  <si>
    <t>Banner</t>
  </si>
  <si>
    <t>Bao gạo 10kg</t>
  </si>
  <si>
    <t>Bao đựng quà</t>
  </si>
  <si>
    <t>Bao nhỏ chia rau câu</t>
  </si>
  <si>
    <t>Bao chia đường</t>
  </si>
  <si>
    <t>Tiền ship bánh trung thu</t>
  </si>
  <si>
    <t>TỔNG CỘNG CHI PHÍ</t>
  </si>
  <si>
    <t>ỦNG HỘ HIỆN KIM</t>
  </si>
  <si>
    <t xml:space="preserve">Tên </t>
  </si>
  <si>
    <t>Số tiền</t>
  </si>
  <si>
    <t>Chuyển vào TK Thủ Quỹ</t>
  </si>
  <si>
    <t>Michele_du và gia đình</t>
  </si>
  <si>
    <t>x</t>
  </si>
  <si>
    <t>Bạn Le Nhut Minh</t>
  </si>
  <si>
    <t>Bạn Bien Dem</t>
  </si>
  <si>
    <t>Anh/chị Viet Kiet</t>
  </si>
  <si>
    <t>Ban Ngoc Dung</t>
  </si>
  <si>
    <t>Ban Lien Vo</t>
  </si>
  <si>
    <t>Bạn Nhat Nam</t>
  </si>
  <si>
    <t>Nhà Sóc</t>
  </si>
  <si>
    <t>Chị Loi Ngoc Dao</t>
  </si>
  <si>
    <t>Chú Hòa</t>
  </si>
  <si>
    <t>Bạn Phương Thảo &amp; hội chị em</t>
  </si>
  <si>
    <t xml:space="preserve">My Anhung </t>
  </si>
  <si>
    <t>Lê Tuấn Trung</t>
  </si>
  <si>
    <t>Thanh Hai</t>
  </si>
  <si>
    <t>Bạn Hồng Phương và đồng nghiệp Biggen</t>
  </si>
  <si>
    <t>Gia đình anh Hào chị Phương</t>
  </si>
  <si>
    <t>Chị Minhma</t>
  </si>
  <si>
    <t>Chị Nhung</t>
  </si>
  <si>
    <t>Anh Quang</t>
  </si>
  <si>
    <t>Chị Mai</t>
  </si>
  <si>
    <t>Chi Thanh Mai</t>
  </si>
  <si>
    <t>Ban Chi Linh</t>
  </si>
  <si>
    <t xml:space="preserve">MTQ Ẩn Danh </t>
  </si>
  <si>
    <t>Cô Bạch Loan (Cựu GV Trường Đuốc Sống)</t>
  </si>
  <si>
    <t>Chị Ninh Thị Ngọc Yến</t>
  </si>
  <si>
    <t>Bạn Trung - Hoa</t>
  </si>
  <si>
    <t>Cô Diệu Ngọc</t>
  </si>
  <si>
    <t>Cô Nữ</t>
  </si>
  <si>
    <t>Cô Thánh Nữ</t>
  </si>
  <si>
    <t>Hai bạn TNV xin giấu tên</t>
  </si>
  <si>
    <t>Cô Hương</t>
  </si>
  <si>
    <t>Bạn Quyền Phạm</t>
  </si>
  <si>
    <t>Hà Mai Lan</t>
  </si>
  <si>
    <t>Ngo Thi Thanh Thao</t>
  </si>
  <si>
    <t>MTQ giấu tên</t>
  </si>
  <si>
    <t>Ngo Thi Bich Dung</t>
  </si>
  <si>
    <t>Pham Thi Nhu Quynh</t>
  </si>
  <si>
    <t xml:space="preserve">Ta Cong Dinh </t>
  </si>
  <si>
    <t>Nguyen Thi Thuy My</t>
  </si>
  <si>
    <t>Pham Thi My Hanh</t>
  </si>
  <si>
    <t>Ngo Duc Duy</t>
  </si>
  <si>
    <t xml:space="preserve">Van Anh </t>
  </si>
  <si>
    <t>Truong Vi Anh</t>
  </si>
  <si>
    <t>Nguyen Thi Phuong Thao</t>
  </si>
  <si>
    <t>Gia đình chị Mỹ Hạnh</t>
  </si>
  <si>
    <t>Chị Bảo Toàn</t>
  </si>
  <si>
    <t xml:space="preserve">Thuan Ngan </t>
  </si>
  <si>
    <t>Nha Comoi</t>
  </si>
  <si>
    <t>Bac Hue Cau Giay</t>
  </si>
  <si>
    <t>Tien Phung</t>
  </si>
  <si>
    <t>Nhom Thien Nguyen An Phuong</t>
  </si>
  <si>
    <t>Cô Kim Hồng</t>
  </si>
  <si>
    <t>TỔNG CỘNG</t>
  </si>
  <si>
    <t>ỦNG HỘ HIỆN VẬT</t>
  </si>
  <si>
    <t>Cô Chanh Đất : ủng hộ 300 bánh trung thu</t>
  </si>
  <si>
    <t>Quán cơm 2000đ SG hỗ trợ</t>
  </si>
  <si>
    <t>+ Gạo: 10kg x 210 = 2100kg</t>
  </si>
  <si>
    <t>+ Đường 1kg x 210= 210kg</t>
  </si>
  <si>
    <t>+ Muối 0.5kg x 210 = 105kg</t>
  </si>
  <si>
    <t>+ Nước tương 1 lit x 210 = 210 lit</t>
  </si>
  <si>
    <t>+ Dầu ăn 1lit x 210 = 210 lit</t>
  </si>
  <si>
    <t>Chị Mai Trâm ủng hộ</t>
  </si>
  <si>
    <t>+ 50 kg gạo</t>
  </si>
  <si>
    <t>+ 1 thùng mì</t>
  </si>
  <si>
    <t>+ 10 chi nước tương</t>
  </si>
  <si>
    <t>Anh Thoại Minh ủng hộ 100 bành trung thu</t>
  </si>
  <si>
    <t>Bạn Tiến Phúc ủng hộ 100 bánh trung thu</t>
  </si>
  <si>
    <t>Bạn Biển Đêm, Út Liệu, và các anh chị... ủng hộ quần áo cũ, đồ chơi cho các bé.</t>
  </si>
  <si>
    <t>Đã nhận từ thủ quỹ</t>
  </si>
  <si>
    <t>Còn thiếu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</si>
</sst>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0" xfId="0" applyFont="1"/>
    <xf numFmtId="164" fontId="0" fillId="0" borderId="0" xfId="0" applyNumberFormat="1"/>
    <xf numFmtId="164" fontId="2" fillId="0" borderId="2" xfId="0" applyNumberFormat="1" applyFont="1" applyBorder="1"/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164" fontId="2" fillId="0" borderId="2" xfId="1" applyNumberFormat="1" applyFont="1" applyBorder="1"/>
    <xf numFmtId="164" fontId="0" fillId="0" borderId="0" xfId="1" applyNumberFormat="1" applyFont="1"/>
    <xf numFmtId="0" fontId="0" fillId="0" borderId="2" xfId="0" applyFont="1" applyBorder="1" applyAlignment="1">
      <alignment horizontal="center"/>
    </xf>
    <xf numFmtId="0" fontId="0" fillId="0" borderId="2" xfId="0" applyBorder="1"/>
    <xf numFmtId="164" fontId="0" fillId="0" borderId="2" xfId="1" applyNumberFormat="1" applyFont="1" applyBorder="1"/>
    <xf numFmtId="0" fontId="0" fillId="0" borderId="2" xfId="0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43" fontId="0" fillId="0" borderId="2" xfId="1" applyNumberFormat="1" applyFont="1" applyBorder="1"/>
    <xf numFmtId="0" fontId="2" fillId="0" borderId="1" xfId="0" applyFont="1" applyBorder="1" applyAlignment="1">
      <alignment horizontal="center"/>
    </xf>
    <xf numFmtId="0" fontId="0" fillId="0" borderId="6" xfId="0" applyFill="1" applyBorder="1"/>
    <xf numFmtId="0" fontId="2" fillId="0" borderId="0" xfId="0" applyFont="1" applyAlignment="1">
      <alignment horizontal="center"/>
    </xf>
    <xf numFmtId="0" fontId="0" fillId="0" borderId="0" xfId="0" quotePrefix="1"/>
    <xf numFmtId="3" fontId="2" fillId="0" borderId="0" xfId="0" applyNumberFormat="1" applyFont="1"/>
    <xf numFmtId="3" fontId="2" fillId="2" borderId="0" xfId="0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opLeftCell="A69" zoomScale="85" zoomScaleNormal="85" workbookViewId="0">
      <selection activeCell="E77" sqref="E77"/>
    </sheetView>
  </sheetViews>
  <sheetFormatPr defaultRowHeight="14.4" x14ac:dyDescent="0.3"/>
  <cols>
    <col min="1" max="1" width="7.77734375" customWidth="1"/>
    <col min="2" max="2" width="25.44140625" customWidth="1"/>
    <col min="3" max="3" width="12.21875" customWidth="1"/>
    <col min="4" max="4" width="12.5546875" bestFit="1" customWidth="1"/>
    <col min="5" max="5" width="19.33203125" customWidth="1"/>
    <col min="6" max="6" width="12" customWidth="1"/>
    <col min="7" max="7" width="13.33203125" customWidth="1"/>
  </cols>
  <sheetData>
    <row r="1" spans="1:7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3">
      <c r="A2" s="1" t="s">
        <v>7</v>
      </c>
      <c r="B2" s="6" t="s">
        <v>8</v>
      </c>
      <c r="C2" s="7"/>
      <c r="D2" s="7"/>
      <c r="E2" s="8"/>
      <c r="F2" s="9">
        <f>SUM(F3:F13)</f>
        <v>24208000</v>
      </c>
      <c r="G2" s="1"/>
    </row>
    <row r="3" spans="1:7" x14ac:dyDescent="0.3">
      <c r="A3" s="11">
        <v>1</v>
      </c>
      <c r="B3" s="12" t="s">
        <v>9</v>
      </c>
      <c r="C3" s="12" t="s">
        <v>10</v>
      </c>
      <c r="D3" s="12">
        <v>60</v>
      </c>
      <c r="E3" s="13">
        <v>19000</v>
      </c>
      <c r="F3" s="13">
        <f>D3*E3</f>
        <v>1140000</v>
      </c>
      <c r="G3" s="14"/>
    </row>
    <row r="4" spans="1:7" x14ac:dyDescent="0.3">
      <c r="A4" s="11">
        <v>2</v>
      </c>
      <c r="B4" s="12" t="s">
        <v>13</v>
      </c>
      <c r="C4" s="12" t="s">
        <v>14</v>
      </c>
      <c r="D4" s="12">
        <v>14</v>
      </c>
      <c r="E4" s="13">
        <v>90000</v>
      </c>
      <c r="F4" s="13">
        <f t="shared" ref="F4:F10" si="0">D4*E4</f>
        <v>1260000</v>
      </c>
      <c r="G4" s="14"/>
    </row>
    <row r="5" spans="1:7" x14ac:dyDescent="0.3">
      <c r="A5" s="11">
        <v>3</v>
      </c>
      <c r="B5" s="12" t="s">
        <v>16</v>
      </c>
      <c r="C5" s="12" t="s">
        <v>10</v>
      </c>
      <c r="D5" s="12">
        <v>720</v>
      </c>
      <c r="E5" s="13">
        <f>F5/D5</f>
        <v>1400</v>
      </c>
      <c r="F5" s="13">
        <v>1008000</v>
      </c>
      <c r="G5" s="14"/>
    </row>
    <row r="6" spans="1:7" x14ac:dyDescent="0.3">
      <c r="A6" s="11">
        <v>4</v>
      </c>
      <c r="B6" s="12" t="s">
        <v>18</v>
      </c>
      <c r="C6" s="12" t="s">
        <v>10</v>
      </c>
      <c r="D6" s="12">
        <v>400</v>
      </c>
      <c r="E6" s="13">
        <v>5000</v>
      </c>
      <c r="F6" s="13">
        <f t="shared" si="0"/>
        <v>2000000</v>
      </c>
      <c r="G6" s="14"/>
    </row>
    <row r="7" spans="1:7" x14ac:dyDescent="0.3">
      <c r="A7" s="11">
        <v>5</v>
      </c>
      <c r="B7" s="12" t="s">
        <v>19</v>
      </c>
      <c r="C7" s="12" t="s">
        <v>20</v>
      </c>
      <c r="D7" s="12">
        <v>360</v>
      </c>
      <c r="E7" s="13">
        <v>5700</v>
      </c>
      <c r="F7" s="13">
        <f t="shared" si="0"/>
        <v>2052000</v>
      </c>
      <c r="G7" s="14"/>
    </row>
    <row r="8" spans="1:7" x14ac:dyDescent="0.3">
      <c r="A8" s="11">
        <v>6</v>
      </c>
      <c r="B8" s="12" t="s">
        <v>22</v>
      </c>
      <c r="C8" s="12" t="s">
        <v>23</v>
      </c>
      <c r="D8" s="12">
        <v>400</v>
      </c>
      <c r="E8" s="13">
        <v>700</v>
      </c>
      <c r="F8" s="13">
        <f t="shared" si="0"/>
        <v>280000</v>
      </c>
      <c r="G8" s="14"/>
    </row>
    <row r="9" spans="1:7" ht="14.4" customHeight="1" x14ac:dyDescent="0.3">
      <c r="A9" s="11">
        <v>7</v>
      </c>
      <c r="B9" s="12" t="s">
        <v>26</v>
      </c>
      <c r="C9" s="12" t="s">
        <v>10</v>
      </c>
      <c r="D9" s="12">
        <v>6</v>
      </c>
      <c r="E9" s="13">
        <v>47000</v>
      </c>
      <c r="F9" s="13">
        <f t="shared" si="0"/>
        <v>282000</v>
      </c>
      <c r="G9" s="14"/>
    </row>
    <row r="10" spans="1:7" x14ac:dyDescent="0.3">
      <c r="A10" s="11">
        <v>8</v>
      </c>
      <c r="B10" s="12" t="s">
        <v>29</v>
      </c>
      <c r="C10" s="12" t="s">
        <v>30</v>
      </c>
      <c r="D10" s="12">
        <v>4</v>
      </c>
      <c r="E10" s="13">
        <v>140000</v>
      </c>
      <c r="F10" s="13">
        <f t="shared" si="0"/>
        <v>560000</v>
      </c>
      <c r="G10" s="14"/>
    </row>
    <row r="11" spans="1:7" x14ac:dyDescent="0.3">
      <c r="A11" s="11">
        <v>9</v>
      </c>
      <c r="B11" s="12" t="s">
        <v>11</v>
      </c>
      <c r="C11" s="12" t="s">
        <v>12</v>
      </c>
      <c r="D11" s="12">
        <v>150</v>
      </c>
      <c r="E11" s="13">
        <v>13000</v>
      </c>
      <c r="F11" s="13">
        <f>D11*E11</f>
        <v>1950000</v>
      </c>
      <c r="G11" s="14"/>
    </row>
    <row r="12" spans="1:7" x14ac:dyDescent="0.3">
      <c r="A12" s="11">
        <v>10</v>
      </c>
      <c r="B12" s="12" t="s">
        <v>15</v>
      </c>
      <c r="C12" s="12" t="s">
        <v>12</v>
      </c>
      <c r="D12" s="12">
        <v>400</v>
      </c>
      <c r="E12" s="13">
        <v>3500</v>
      </c>
      <c r="F12" s="13">
        <f t="shared" ref="F12:F18" si="1">D12*E12</f>
        <v>1400000</v>
      </c>
      <c r="G12" s="14"/>
    </row>
    <row r="13" spans="1:7" x14ac:dyDescent="0.3">
      <c r="A13" s="11">
        <v>11</v>
      </c>
      <c r="B13" s="12" t="s">
        <v>17</v>
      </c>
      <c r="C13" s="12" t="s">
        <v>35</v>
      </c>
      <c r="D13" s="12">
        <v>99</v>
      </c>
      <c r="E13" s="13">
        <v>124000</v>
      </c>
      <c r="F13" s="13">
        <f t="shared" si="1"/>
        <v>12276000</v>
      </c>
      <c r="G13" s="14"/>
    </row>
    <row r="14" spans="1:7" x14ac:dyDescent="0.3">
      <c r="A14" s="1" t="s">
        <v>21</v>
      </c>
      <c r="B14" s="2" t="s">
        <v>37</v>
      </c>
      <c r="C14" s="2"/>
      <c r="D14" s="2"/>
      <c r="E14" s="9"/>
      <c r="F14" s="9">
        <f>SUM(F15:F22)</f>
        <v>1702000</v>
      </c>
      <c r="G14" s="1"/>
    </row>
    <row r="15" spans="1:7" x14ac:dyDescent="0.3">
      <c r="A15" s="11">
        <v>1</v>
      </c>
      <c r="B15" s="12" t="s">
        <v>24</v>
      </c>
      <c r="C15" s="12" t="s">
        <v>25</v>
      </c>
      <c r="D15" s="12">
        <f>210</f>
        <v>210</v>
      </c>
      <c r="E15" s="13"/>
      <c r="F15" s="13">
        <f t="shared" si="1"/>
        <v>0</v>
      </c>
      <c r="G15" s="14"/>
    </row>
    <row r="16" spans="1:7" ht="14.4" customHeight="1" x14ac:dyDescent="0.3">
      <c r="A16" s="11">
        <v>2</v>
      </c>
      <c r="B16" s="12" t="s">
        <v>27</v>
      </c>
      <c r="C16" s="12" t="s">
        <v>28</v>
      </c>
      <c r="D16" s="12">
        <v>210</v>
      </c>
      <c r="E16" s="13"/>
      <c r="F16" s="13">
        <f t="shared" si="1"/>
        <v>0</v>
      </c>
      <c r="G16" s="14"/>
    </row>
    <row r="17" spans="1:7" x14ac:dyDescent="0.3">
      <c r="A17" s="11">
        <v>3</v>
      </c>
      <c r="B17" s="12" t="s">
        <v>31</v>
      </c>
      <c r="C17" s="12" t="s">
        <v>28</v>
      </c>
      <c r="D17" s="12">
        <f>210/2</f>
        <v>105</v>
      </c>
      <c r="E17" s="13"/>
      <c r="F17" s="13">
        <f t="shared" si="1"/>
        <v>0</v>
      </c>
      <c r="G17" s="14"/>
    </row>
    <row r="18" spans="1:7" x14ac:dyDescent="0.3">
      <c r="A18" s="11">
        <v>4</v>
      </c>
      <c r="B18" s="12" t="s">
        <v>32</v>
      </c>
      <c r="C18" s="12" t="s">
        <v>33</v>
      </c>
      <c r="D18" s="12">
        <v>210</v>
      </c>
      <c r="E18" s="13"/>
      <c r="F18" s="13">
        <f t="shared" si="1"/>
        <v>0</v>
      </c>
      <c r="G18" s="14"/>
    </row>
    <row r="19" spans="1:7" x14ac:dyDescent="0.3">
      <c r="A19" s="11">
        <v>6</v>
      </c>
      <c r="B19" s="12" t="s">
        <v>34</v>
      </c>
      <c r="C19" s="12" t="s">
        <v>33</v>
      </c>
      <c r="D19" s="12">
        <v>210</v>
      </c>
      <c r="E19" s="13"/>
      <c r="F19" s="13">
        <f>D19*E19</f>
        <v>0</v>
      </c>
      <c r="G19" s="14"/>
    </row>
    <row r="20" spans="1:7" x14ac:dyDescent="0.3">
      <c r="A20" s="11">
        <v>5</v>
      </c>
      <c r="B20" s="12" t="s">
        <v>36</v>
      </c>
      <c r="C20" s="12" t="s">
        <v>35</v>
      </c>
      <c r="D20" s="12">
        <v>10</v>
      </c>
      <c r="E20" s="13">
        <v>75000</v>
      </c>
      <c r="F20" s="13">
        <f t="shared" ref="F20:F22" si="2">D20*E20</f>
        <v>750000</v>
      </c>
      <c r="G20" s="14"/>
    </row>
    <row r="21" spans="1:7" x14ac:dyDescent="0.3">
      <c r="A21" s="11">
        <v>6</v>
      </c>
      <c r="B21" s="12" t="s">
        <v>38</v>
      </c>
      <c r="C21" s="12" t="s">
        <v>39</v>
      </c>
      <c r="D21" s="12">
        <v>40</v>
      </c>
      <c r="E21" s="13">
        <v>14500</v>
      </c>
      <c r="F21" s="13">
        <f t="shared" si="2"/>
        <v>580000</v>
      </c>
      <c r="G21" s="14"/>
    </row>
    <row r="22" spans="1:7" x14ac:dyDescent="0.3">
      <c r="A22" s="11">
        <v>7</v>
      </c>
      <c r="B22" s="12" t="s">
        <v>40</v>
      </c>
      <c r="C22" s="12" t="s">
        <v>35</v>
      </c>
      <c r="D22" s="12">
        <v>3</v>
      </c>
      <c r="E22" s="13">
        <v>124000</v>
      </c>
      <c r="F22" s="13">
        <f t="shared" si="2"/>
        <v>372000</v>
      </c>
      <c r="G22" s="14"/>
    </row>
    <row r="23" spans="1:7" x14ac:dyDescent="0.3">
      <c r="A23" s="1" t="s">
        <v>41</v>
      </c>
      <c r="B23" s="2" t="s">
        <v>43</v>
      </c>
      <c r="C23" s="2"/>
      <c r="D23" s="2"/>
      <c r="E23" s="9"/>
      <c r="F23" s="9">
        <f>SUM(F24:F51)</f>
        <v>7994000</v>
      </c>
      <c r="G23" s="14"/>
    </row>
    <row r="24" spans="1:7" x14ac:dyDescent="0.3">
      <c r="A24" s="11">
        <v>1</v>
      </c>
      <c r="B24" s="12" t="s">
        <v>44</v>
      </c>
      <c r="C24" s="12" t="s">
        <v>28</v>
      </c>
      <c r="D24" s="12">
        <v>13</v>
      </c>
      <c r="E24" s="20"/>
      <c r="F24" s="13">
        <v>220000</v>
      </c>
      <c r="G24" s="14"/>
    </row>
    <row r="25" spans="1:7" x14ac:dyDescent="0.3">
      <c r="A25" s="11">
        <v>2</v>
      </c>
      <c r="B25" s="12" t="s">
        <v>45</v>
      </c>
      <c r="C25" s="12" t="s">
        <v>28</v>
      </c>
      <c r="D25" s="12">
        <v>1</v>
      </c>
      <c r="E25" s="13"/>
      <c r="F25" s="13">
        <v>110000</v>
      </c>
      <c r="G25" s="14"/>
    </row>
    <row r="26" spans="1:7" x14ac:dyDescent="0.3">
      <c r="A26" s="11">
        <v>3</v>
      </c>
      <c r="B26" s="12" t="s">
        <v>46</v>
      </c>
      <c r="C26" s="12"/>
      <c r="D26" s="12"/>
      <c r="E26" s="13"/>
      <c r="F26" s="13">
        <v>380000</v>
      </c>
      <c r="G26" s="14"/>
    </row>
    <row r="27" spans="1:7" x14ac:dyDescent="0.3">
      <c r="A27" s="11">
        <v>4</v>
      </c>
      <c r="B27" s="12" t="s">
        <v>47</v>
      </c>
      <c r="C27" s="12"/>
      <c r="D27" s="12"/>
      <c r="E27" s="13"/>
      <c r="F27" s="13">
        <v>60000</v>
      </c>
      <c r="G27" s="14"/>
    </row>
    <row r="28" spans="1:7" x14ac:dyDescent="0.3">
      <c r="A28" s="11">
        <v>5</v>
      </c>
      <c r="B28" s="12" t="s">
        <v>48</v>
      </c>
      <c r="C28" s="12" t="s">
        <v>49</v>
      </c>
      <c r="D28" s="12">
        <v>400</v>
      </c>
      <c r="E28" s="13">
        <v>500</v>
      </c>
      <c r="F28" s="13">
        <v>200000</v>
      </c>
      <c r="G28" s="14"/>
    </row>
    <row r="29" spans="1:7" x14ac:dyDescent="0.3">
      <c r="A29" s="11">
        <v>6</v>
      </c>
      <c r="B29" s="12" t="s">
        <v>50</v>
      </c>
      <c r="C29" s="12" t="s">
        <v>28</v>
      </c>
      <c r="D29" s="12">
        <v>2</v>
      </c>
      <c r="E29" s="13">
        <v>15000</v>
      </c>
      <c r="F29" s="13">
        <v>30000</v>
      </c>
      <c r="G29" s="14"/>
    </row>
    <row r="30" spans="1:7" x14ac:dyDescent="0.3">
      <c r="A30" s="11">
        <v>7</v>
      </c>
      <c r="B30" s="12" t="s">
        <v>51</v>
      </c>
      <c r="C30" s="12"/>
      <c r="D30" s="12"/>
      <c r="E30" s="13"/>
      <c r="F30" s="13">
        <v>30000</v>
      </c>
      <c r="G30" s="14"/>
    </row>
    <row r="31" spans="1:7" x14ac:dyDescent="0.3">
      <c r="A31" s="11">
        <v>8</v>
      </c>
      <c r="B31" s="12" t="s">
        <v>52</v>
      </c>
      <c r="C31" s="12"/>
      <c r="D31" s="12"/>
      <c r="E31" s="13"/>
      <c r="F31" s="13">
        <v>35000</v>
      </c>
      <c r="G31" s="14"/>
    </row>
    <row r="32" spans="1:7" x14ac:dyDescent="0.3">
      <c r="A32" s="11">
        <v>9</v>
      </c>
      <c r="B32" s="12" t="s">
        <v>53</v>
      </c>
      <c r="C32" s="12"/>
      <c r="D32" s="12"/>
      <c r="E32" s="13"/>
      <c r="F32" s="13">
        <v>40000</v>
      </c>
      <c r="G32" s="1"/>
    </row>
    <row r="33" spans="1:7" x14ac:dyDescent="0.3">
      <c r="A33" s="11">
        <v>10</v>
      </c>
      <c r="B33" s="12" t="s">
        <v>54</v>
      </c>
      <c r="C33" s="12"/>
      <c r="D33" s="12"/>
      <c r="E33" s="13"/>
      <c r="F33" s="13">
        <v>27000</v>
      </c>
      <c r="G33" s="1"/>
    </row>
    <row r="34" spans="1:7" x14ac:dyDescent="0.3">
      <c r="A34" s="11">
        <v>11</v>
      </c>
      <c r="B34" s="12" t="s">
        <v>55</v>
      </c>
      <c r="C34" s="12"/>
      <c r="D34" s="12"/>
      <c r="E34" s="13"/>
      <c r="F34" s="13">
        <v>270000</v>
      </c>
      <c r="G34" s="14"/>
    </row>
    <row r="35" spans="1:7" x14ac:dyDescent="0.3">
      <c r="A35" s="11">
        <v>12</v>
      </c>
      <c r="B35" s="12" t="s">
        <v>56</v>
      </c>
      <c r="C35" s="12"/>
      <c r="D35" s="12"/>
      <c r="E35" s="13"/>
      <c r="F35" s="13">
        <v>541000</v>
      </c>
      <c r="G35" s="15"/>
    </row>
    <row r="36" spans="1:7" x14ac:dyDescent="0.3">
      <c r="A36" s="11">
        <v>13</v>
      </c>
      <c r="B36" s="12" t="s">
        <v>57</v>
      </c>
      <c r="C36" s="12" t="s">
        <v>28</v>
      </c>
      <c r="D36" s="12">
        <v>37</v>
      </c>
      <c r="E36" s="13">
        <v>50000</v>
      </c>
      <c r="F36" s="13">
        <f>D36*E36</f>
        <v>1850000</v>
      </c>
      <c r="G36" s="14"/>
    </row>
    <row r="37" spans="1:7" x14ac:dyDescent="0.3">
      <c r="A37" s="11">
        <v>14</v>
      </c>
      <c r="B37" s="12" t="s">
        <v>58</v>
      </c>
      <c r="C37" s="12" t="s">
        <v>28</v>
      </c>
      <c r="D37" s="12">
        <v>8</v>
      </c>
      <c r="E37" s="13">
        <f>600000/8</f>
        <v>75000</v>
      </c>
      <c r="F37" s="13">
        <v>600000</v>
      </c>
      <c r="G37" s="1"/>
    </row>
    <row r="38" spans="1:7" x14ac:dyDescent="0.3">
      <c r="A38" s="11">
        <v>15</v>
      </c>
      <c r="B38" s="12" t="s">
        <v>59</v>
      </c>
      <c r="C38" s="12" t="s">
        <v>28</v>
      </c>
      <c r="D38" s="12">
        <v>4</v>
      </c>
      <c r="E38" s="13">
        <v>80000</v>
      </c>
      <c r="F38" s="13">
        <v>320000</v>
      </c>
      <c r="G38" s="1"/>
    </row>
    <row r="39" spans="1:7" x14ac:dyDescent="0.3">
      <c r="A39" s="11">
        <v>16</v>
      </c>
      <c r="B39" s="12" t="s">
        <v>60</v>
      </c>
      <c r="C39" s="12" t="s">
        <v>28</v>
      </c>
      <c r="D39" s="12">
        <v>7</v>
      </c>
      <c r="E39" s="13">
        <v>70000</v>
      </c>
      <c r="F39" s="13">
        <v>490000</v>
      </c>
      <c r="G39" s="1"/>
    </row>
    <row r="40" spans="1:7" x14ac:dyDescent="0.3">
      <c r="A40" s="11">
        <v>17</v>
      </c>
      <c r="B40" s="12" t="s">
        <v>13</v>
      </c>
      <c r="C40" s="12" t="s">
        <v>23</v>
      </c>
      <c r="D40" s="12">
        <v>20</v>
      </c>
      <c r="E40" s="13">
        <v>11000</v>
      </c>
      <c r="F40" s="13">
        <v>220000</v>
      </c>
      <c r="G40" s="1"/>
    </row>
    <row r="41" spans="1:7" x14ac:dyDescent="0.3">
      <c r="A41" s="11">
        <v>18</v>
      </c>
      <c r="B41" s="12" t="s">
        <v>61</v>
      </c>
      <c r="C41" s="12" t="s">
        <v>62</v>
      </c>
      <c r="D41" s="12">
        <v>2</v>
      </c>
      <c r="E41" s="13">
        <v>60000</v>
      </c>
      <c r="F41" s="13">
        <v>120000</v>
      </c>
      <c r="G41" s="1"/>
    </row>
    <row r="42" spans="1:7" x14ac:dyDescent="0.3">
      <c r="A42" s="11">
        <v>19</v>
      </c>
      <c r="B42" s="12" t="s">
        <v>63</v>
      </c>
      <c r="C42" s="12" t="s">
        <v>64</v>
      </c>
      <c r="D42" s="12">
        <v>12</v>
      </c>
      <c r="E42" s="13">
        <v>27000</v>
      </c>
      <c r="F42" s="13">
        <f>D42*E42</f>
        <v>324000</v>
      </c>
      <c r="G42" s="1"/>
    </row>
    <row r="43" spans="1:7" x14ac:dyDescent="0.3">
      <c r="A43" s="11">
        <v>20</v>
      </c>
      <c r="B43" s="12" t="s">
        <v>65</v>
      </c>
      <c r="C43" s="12" t="s">
        <v>66</v>
      </c>
      <c r="D43" s="12"/>
      <c r="E43" s="13"/>
      <c r="F43" s="13">
        <v>120000</v>
      </c>
      <c r="G43" s="1"/>
    </row>
    <row r="44" spans="1:7" x14ac:dyDescent="0.3">
      <c r="A44" s="11">
        <v>21</v>
      </c>
      <c r="B44" s="12" t="s">
        <v>67</v>
      </c>
      <c r="C44" s="12" t="s">
        <v>12</v>
      </c>
      <c r="D44" s="12">
        <v>400</v>
      </c>
      <c r="E44" s="13">
        <v>300</v>
      </c>
      <c r="F44" s="13">
        <f>D44*E44</f>
        <v>120000</v>
      </c>
      <c r="G44" s="1"/>
    </row>
    <row r="45" spans="1:7" x14ac:dyDescent="0.3">
      <c r="A45" s="11">
        <v>22</v>
      </c>
      <c r="B45" s="12" t="s">
        <v>68</v>
      </c>
      <c r="C45" s="12" t="s">
        <v>12</v>
      </c>
      <c r="D45" s="12">
        <v>400</v>
      </c>
      <c r="E45" s="13">
        <f>312000/400</f>
        <v>780</v>
      </c>
      <c r="F45" s="13">
        <f>D45*E45</f>
        <v>312000</v>
      </c>
      <c r="G45" s="1"/>
    </row>
    <row r="46" spans="1:7" x14ac:dyDescent="0.3">
      <c r="A46" s="11">
        <v>23</v>
      </c>
      <c r="B46" s="12" t="s">
        <v>69</v>
      </c>
      <c r="C46" s="12"/>
      <c r="D46" s="12">
        <v>400</v>
      </c>
      <c r="E46" s="13"/>
      <c r="F46" s="13">
        <v>52000</v>
      </c>
      <c r="G46" s="1"/>
    </row>
    <row r="47" spans="1:7" x14ac:dyDescent="0.3">
      <c r="A47" s="11">
        <v>24</v>
      </c>
      <c r="B47" s="12" t="s">
        <v>70</v>
      </c>
      <c r="C47" s="12" t="s">
        <v>71</v>
      </c>
      <c r="D47" s="12">
        <v>3</v>
      </c>
      <c r="E47" s="13">
        <f>135000/3</f>
        <v>45000</v>
      </c>
      <c r="F47" s="13">
        <v>135000</v>
      </c>
      <c r="G47" s="1"/>
    </row>
    <row r="48" spans="1:7" x14ac:dyDescent="0.3">
      <c r="A48" s="11">
        <v>25</v>
      </c>
      <c r="B48" s="12" t="s">
        <v>72</v>
      </c>
      <c r="C48" s="12" t="s">
        <v>73</v>
      </c>
      <c r="D48" s="12">
        <v>4</v>
      </c>
      <c r="E48" s="13">
        <v>10000</v>
      </c>
      <c r="F48" s="13">
        <v>40000</v>
      </c>
      <c r="G48" s="1"/>
    </row>
    <row r="49" spans="1:7" x14ac:dyDescent="0.3">
      <c r="A49" s="11">
        <v>26</v>
      </c>
      <c r="B49" s="12" t="s">
        <v>74</v>
      </c>
      <c r="C49" s="12" t="s">
        <v>12</v>
      </c>
      <c r="D49" s="12">
        <v>5</v>
      </c>
      <c r="E49" s="13">
        <v>6000</v>
      </c>
      <c r="F49" s="13">
        <v>30000</v>
      </c>
      <c r="G49" s="1"/>
    </row>
    <row r="50" spans="1:7" x14ac:dyDescent="0.3">
      <c r="A50" s="11">
        <v>27</v>
      </c>
      <c r="B50" s="12" t="s">
        <v>75</v>
      </c>
      <c r="C50" s="12" t="s">
        <v>73</v>
      </c>
      <c r="D50" s="12">
        <f>36</f>
        <v>36</v>
      </c>
      <c r="E50" s="20"/>
      <c r="F50" s="13">
        <v>518000</v>
      </c>
      <c r="G50" s="1"/>
    </row>
    <row r="51" spans="1:7" x14ac:dyDescent="0.3">
      <c r="A51" s="11">
        <v>28</v>
      </c>
      <c r="B51" s="12" t="s">
        <v>76</v>
      </c>
      <c r="C51" s="12" t="s">
        <v>28</v>
      </c>
      <c r="D51" s="12">
        <v>50</v>
      </c>
      <c r="E51" s="13">
        <v>16000</v>
      </c>
      <c r="F51" s="13">
        <f>D51*E51</f>
        <v>800000</v>
      </c>
      <c r="G51" s="1"/>
    </row>
    <row r="52" spans="1:7" x14ac:dyDescent="0.3">
      <c r="A52" s="1" t="s">
        <v>77</v>
      </c>
      <c r="B52" s="2" t="s">
        <v>78</v>
      </c>
      <c r="C52" s="2"/>
      <c r="D52" s="2"/>
      <c r="E52" s="2"/>
      <c r="F52" s="5">
        <f>SUM(F53:F64)</f>
        <v>836000</v>
      </c>
      <c r="G52" s="1"/>
    </row>
    <row r="53" spans="1:7" x14ac:dyDescent="0.3">
      <c r="A53" s="11">
        <v>1</v>
      </c>
      <c r="B53" s="12" t="s">
        <v>79</v>
      </c>
      <c r="C53" s="12" t="s">
        <v>80</v>
      </c>
      <c r="D53" s="12">
        <v>4</v>
      </c>
      <c r="E53" s="13">
        <v>70000</v>
      </c>
      <c r="F53" s="13">
        <f>D53*E53</f>
        <v>280000</v>
      </c>
      <c r="G53" s="1"/>
    </row>
    <row r="54" spans="1:7" x14ac:dyDescent="0.3">
      <c r="A54" s="11">
        <v>2</v>
      </c>
      <c r="B54" s="12" t="s">
        <v>81</v>
      </c>
      <c r="C54" s="12" t="s">
        <v>80</v>
      </c>
      <c r="D54" s="12">
        <v>4</v>
      </c>
      <c r="E54" s="13">
        <v>45000</v>
      </c>
      <c r="F54" s="13">
        <f t="shared" ref="F54:F61" si="3">D54*E54</f>
        <v>180000</v>
      </c>
      <c r="G54" s="1"/>
    </row>
    <row r="55" spans="1:7" x14ac:dyDescent="0.3">
      <c r="A55" s="11">
        <v>3</v>
      </c>
      <c r="B55" s="12" t="s">
        <v>82</v>
      </c>
      <c r="C55" s="12" t="s">
        <v>12</v>
      </c>
      <c r="D55" s="12">
        <v>1</v>
      </c>
      <c r="E55" s="13">
        <v>25000</v>
      </c>
      <c r="F55" s="13">
        <f t="shared" si="3"/>
        <v>25000</v>
      </c>
      <c r="G55" s="1"/>
    </row>
    <row r="56" spans="1:7" x14ac:dyDescent="0.3">
      <c r="A56" s="11">
        <v>4</v>
      </c>
      <c r="B56" s="12" t="s">
        <v>83</v>
      </c>
      <c r="C56" s="12" t="s">
        <v>84</v>
      </c>
      <c r="D56" s="12">
        <v>12</v>
      </c>
      <c r="E56" s="13">
        <f>F56/D56</f>
        <v>12500</v>
      </c>
      <c r="F56" s="13">
        <v>150000</v>
      </c>
      <c r="G56" s="1"/>
    </row>
    <row r="57" spans="1:7" x14ac:dyDescent="0.3">
      <c r="A57" s="11">
        <v>5</v>
      </c>
      <c r="B57" s="12" t="s">
        <v>85</v>
      </c>
      <c r="C57" s="12" t="s">
        <v>12</v>
      </c>
      <c r="D57" s="12">
        <v>3</v>
      </c>
      <c r="E57" s="13">
        <v>5000</v>
      </c>
      <c r="F57" s="13">
        <f t="shared" si="3"/>
        <v>15000</v>
      </c>
      <c r="G57" s="1"/>
    </row>
    <row r="58" spans="1:7" x14ac:dyDescent="0.3">
      <c r="A58" s="11">
        <v>6</v>
      </c>
      <c r="B58" s="12" t="s">
        <v>86</v>
      </c>
      <c r="C58" s="12" t="s">
        <v>87</v>
      </c>
      <c r="D58" s="12">
        <v>2</v>
      </c>
      <c r="E58" s="13">
        <v>3000</v>
      </c>
      <c r="F58" s="13">
        <f t="shared" si="3"/>
        <v>6000</v>
      </c>
      <c r="G58" s="1"/>
    </row>
    <row r="59" spans="1:7" x14ac:dyDescent="0.3">
      <c r="A59" s="11">
        <v>7</v>
      </c>
      <c r="B59" s="12" t="s">
        <v>88</v>
      </c>
      <c r="C59" s="12" t="s">
        <v>12</v>
      </c>
      <c r="D59" s="12">
        <v>50</v>
      </c>
      <c r="E59" s="13">
        <v>360</v>
      </c>
      <c r="F59" s="13">
        <f t="shared" si="3"/>
        <v>18000</v>
      </c>
      <c r="G59" s="1"/>
    </row>
    <row r="60" spans="1:7" x14ac:dyDescent="0.3">
      <c r="A60" s="11">
        <v>8</v>
      </c>
      <c r="B60" s="12" t="s">
        <v>89</v>
      </c>
      <c r="C60" s="12" t="s">
        <v>12</v>
      </c>
      <c r="D60" s="12">
        <v>20</v>
      </c>
      <c r="E60" s="13">
        <f>25000/20</f>
        <v>1250</v>
      </c>
      <c r="F60" s="13">
        <f t="shared" si="3"/>
        <v>25000</v>
      </c>
      <c r="G60" s="1"/>
    </row>
    <row r="61" spans="1:7" x14ac:dyDescent="0.3">
      <c r="A61" s="11">
        <v>9</v>
      </c>
      <c r="B61" s="12" t="s">
        <v>90</v>
      </c>
      <c r="C61" s="12" t="s">
        <v>12</v>
      </c>
      <c r="D61" s="12">
        <v>200</v>
      </c>
      <c r="E61" s="13">
        <f>25000/200</f>
        <v>125</v>
      </c>
      <c r="F61" s="13">
        <f t="shared" si="3"/>
        <v>25000</v>
      </c>
      <c r="G61" s="1"/>
    </row>
    <row r="62" spans="1:7" x14ac:dyDescent="0.3">
      <c r="A62" s="11">
        <v>10</v>
      </c>
      <c r="B62" s="12" t="s">
        <v>91</v>
      </c>
      <c r="C62" s="12" t="s">
        <v>12</v>
      </c>
      <c r="D62" s="12"/>
      <c r="E62" s="13"/>
      <c r="F62" s="13">
        <v>20000</v>
      </c>
      <c r="G62" s="1"/>
    </row>
    <row r="63" spans="1:7" x14ac:dyDescent="0.3">
      <c r="A63" s="11">
        <v>11</v>
      </c>
      <c r="B63" s="12" t="s">
        <v>92</v>
      </c>
      <c r="C63" s="12" t="s">
        <v>12</v>
      </c>
      <c r="D63" s="12"/>
      <c r="E63" s="13"/>
      <c r="F63" s="13">
        <v>80000</v>
      </c>
      <c r="G63" s="1"/>
    </row>
    <row r="64" spans="1:7" x14ac:dyDescent="0.3">
      <c r="A64" s="11">
        <v>12</v>
      </c>
      <c r="B64" s="12" t="s">
        <v>93</v>
      </c>
      <c r="C64" s="12"/>
      <c r="D64" s="12"/>
      <c r="E64" s="13"/>
      <c r="F64" s="13">
        <v>12000</v>
      </c>
      <c r="G64" s="1"/>
    </row>
    <row r="65" spans="1:7" x14ac:dyDescent="0.3">
      <c r="A65" s="1" t="s">
        <v>94</v>
      </c>
      <c r="B65" s="2" t="s">
        <v>95</v>
      </c>
      <c r="C65" s="2"/>
      <c r="D65" s="2"/>
      <c r="E65" s="2"/>
      <c r="F65" s="5">
        <f>SUM(F66:F72)</f>
        <v>6240000</v>
      </c>
      <c r="G65" s="1"/>
    </row>
    <row r="66" spans="1:7" x14ac:dyDescent="0.3">
      <c r="A66" s="11">
        <v>1</v>
      </c>
      <c r="B66" s="12" t="s">
        <v>96</v>
      </c>
      <c r="C66" s="12"/>
      <c r="D66" s="12"/>
      <c r="E66" s="13"/>
      <c r="F66" s="13">
        <v>480000</v>
      </c>
      <c r="G66" s="1"/>
    </row>
    <row r="67" spans="1:7" x14ac:dyDescent="0.3">
      <c r="A67" s="11">
        <v>2</v>
      </c>
      <c r="B67" s="12" t="s">
        <v>97</v>
      </c>
      <c r="C67" s="12" t="s">
        <v>12</v>
      </c>
      <c r="D67" s="12">
        <v>200</v>
      </c>
      <c r="E67" s="13">
        <v>1100</v>
      </c>
      <c r="F67" s="13">
        <f>D67*E67</f>
        <v>220000</v>
      </c>
      <c r="G67" s="1"/>
    </row>
    <row r="68" spans="1:7" x14ac:dyDescent="0.3">
      <c r="A68" s="11">
        <v>3</v>
      </c>
      <c r="B68" s="12" t="s">
        <v>98</v>
      </c>
      <c r="C68" s="12" t="s">
        <v>28</v>
      </c>
      <c r="D68" s="12">
        <v>6</v>
      </c>
      <c r="E68" s="13">
        <v>40000</v>
      </c>
      <c r="F68" s="13">
        <f>D68*E68</f>
        <v>240000</v>
      </c>
      <c r="G68" s="1"/>
    </row>
    <row r="69" spans="1:7" x14ac:dyDescent="0.3">
      <c r="A69" s="11">
        <v>4</v>
      </c>
      <c r="B69" s="12" t="s">
        <v>99</v>
      </c>
      <c r="C69" s="12" t="s">
        <v>28</v>
      </c>
      <c r="D69" s="12">
        <v>2</v>
      </c>
      <c r="E69" s="13">
        <v>40000</v>
      </c>
      <c r="F69" s="13">
        <v>80000</v>
      </c>
      <c r="G69" s="1"/>
    </row>
    <row r="70" spans="1:7" x14ac:dyDescent="0.3">
      <c r="A70" s="11">
        <v>5</v>
      </c>
      <c r="B70" s="12" t="s">
        <v>100</v>
      </c>
      <c r="C70" s="12"/>
      <c r="D70" s="12"/>
      <c r="E70" s="13"/>
      <c r="F70" s="13">
        <v>90000</v>
      </c>
      <c r="G70" s="1"/>
    </row>
    <row r="71" spans="1:7" x14ac:dyDescent="0.3">
      <c r="A71" s="11">
        <v>6</v>
      </c>
      <c r="B71" s="12" t="s">
        <v>101</v>
      </c>
      <c r="C71" s="12"/>
      <c r="D71" s="12"/>
      <c r="E71" s="13"/>
      <c r="F71" s="13">
        <v>130000</v>
      </c>
      <c r="G71" s="1"/>
    </row>
    <row r="72" spans="1:7" x14ac:dyDescent="0.3">
      <c r="A72" s="11">
        <v>7</v>
      </c>
      <c r="B72" s="12" t="s">
        <v>42</v>
      </c>
      <c r="C72" s="12"/>
      <c r="D72" s="12"/>
      <c r="E72" s="13"/>
      <c r="F72" s="13">
        <v>5000000</v>
      </c>
      <c r="G72" s="1"/>
    </row>
    <row r="73" spans="1:7" x14ac:dyDescent="0.3">
      <c r="A73" s="16" t="s">
        <v>102</v>
      </c>
      <c r="B73" s="17"/>
      <c r="C73" s="17"/>
      <c r="D73" s="17"/>
      <c r="E73" s="18"/>
      <c r="F73" s="9">
        <f>SUM(F2:F72)/2</f>
        <v>40980000</v>
      </c>
      <c r="G73" s="1"/>
    </row>
    <row r="74" spans="1:7" x14ac:dyDescent="0.3">
      <c r="E74" s="3" t="s">
        <v>176</v>
      </c>
      <c r="F74" s="25">
        <v>39250000</v>
      </c>
    </row>
    <row r="75" spans="1:7" x14ac:dyDescent="0.3">
      <c r="E75" s="3" t="s">
        <v>177</v>
      </c>
      <c r="F75" s="26">
        <f>F73-F74</f>
        <v>1730000</v>
      </c>
    </row>
  </sheetData>
  <mergeCells count="1">
    <mergeCell ref="A73:E7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abSelected="1" topLeftCell="A43" zoomScale="115" zoomScaleNormal="115" workbookViewId="0">
      <selection activeCell="D59" sqref="D59"/>
    </sheetView>
  </sheetViews>
  <sheetFormatPr defaultRowHeight="14.4" x14ac:dyDescent="0.3"/>
  <cols>
    <col min="1" max="1" width="8.33203125" style="19" customWidth="1"/>
    <col min="2" max="2" width="36.33203125" customWidth="1"/>
    <col min="3" max="3" width="17.5546875" style="10" customWidth="1"/>
    <col min="4" max="4" width="12.88671875" style="10" customWidth="1"/>
    <col min="5" max="5" width="11.21875" customWidth="1"/>
    <col min="6" max="6" width="14.21875" bestFit="1" customWidth="1"/>
  </cols>
  <sheetData>
    <row r="1" spans="1:4" x14ac:dyDescent="0.3">
      <c r="A1" s="21" t="s">
        <v>103</v>
      </c>
      <c r="B1" s="21"/>
      <c r="C1" s="21"/>
    </row>
    <row r="2" spans="1:4" x14ac:dyDescent="0.3">
      <c r="A2" s="1" t="s">
        <v>0</v>
      </c>
      <c r="B2" s="2" t="s">
        <v>104</v>
      </c>
      <c r="C2" s="9" t="s">
        <v>105</v>
      </c>
      <c r="D2" s="9" t="s">
        <v>106</v>
      </c>
    </row>
    <row r="3" spans="1:4" x14ac:dyDescent="0.3">
      <c r="A3" s="14">
        <v>1</v>
      </c>
      <c r="B3" s="12" t="s">
        <v>107</v>
      </c>
      <c r="C3" s="13">
        <v>5000000</v>
      </c>
      <c r="D3" s="13" t="s">
        <v>108</v>
      </c>
    </row>
    <row r="4" spans="1:4" x14ac:dyDescent="0.3">
      <c r="A4" s="14">
        <v>2</v>
      </c>
      <c r="B4" s="12" t="s">
        <v>109</v>
      </c>
      <c r="C4" s="13">
        <v>500000</v>
      </c>
      <c r="D4" s="13" t="s">
        <v>108</v>
      </c>
    </row>
    <row r="5" spans="1:4" x14ac:dyDescent="0.3">
      <c r="A5" s="14">
        <v>3</v>
      </c>
      <c r="B5" s="12" t="s">
        <v>110</v>
      </c>
      <c r="C5" s="13">
        <v>500000</v>
      </c>
      <c r="D5" s="13" t="s">
        <v>108</v>
      </c>
    </row>
    <row r="6" spans="1:4" x14ac:dyDescent="0.3">
      <c r="A6" s="14">
        <v>4</v>
      </c>
      <c r="B6" s="12" t="s">
        <v>111</v>
      </c>
      <c r="C6" s="13">
        <v>1000000</v>
      </c>
      <c r="D6" s="13" t="s">
        <v>108</v>
      </c>
    </row>
    <row r="7" spans="1:4" x14ac:dyDescent="0.3">
      <c r="A7" s="14">
        <v>5</v>
      </c>
      <c r="B7" s="12" t="s">
        <v>112</v>
      </c>
      <c r="C7" s="13">
        <v>100000</v>
      </c>
      <c r="D7" s="13" t="s">
        <v>108</v>
      </c>
    </row>
    <row r="8" spans="1:4" x14ac:dyDescent="0.3">
      <c r="A8" s="14">
        <v>6</v>
      </c>
      <c r="B8" s="12" t="s">
        <v>113</v>
      </c>
      <c r="C8" s="13">
        <v>150000</v>
      </c>
      <c r="D8" s="13" t="s">
        <v>108</v>
      </c>
    </row>
    <row r="9" spans="1:4" x14ac:dyDescent="0.3">
      <c r="A9" s="14">
        <v>7</v>
      </c>
      <c r="B9" s="12" t="s">
        <v>114</v>
      </c>
      <c r="C9" s="13">
        <v>500000</v>
      </c>
      <c r="D9" s="13" t="s">
        <v>108</v>
      </c>
    </row>
    <row r="10" spans="1:4" x14ac:dyDescent="0.3">
      <c r="A10" s="14">
        <v>8</v>
      </c>
      <c r="B10" s="12" t="s">
        <v>115</v>
      </c>
      <c r="C10" s="13">
        <v>300000</v>
      </c>
      <c r="D10" s="13" t="s">
        <v>108</v>
      </c>
    </row>
    <row r="11" spans="1:4" x14ac:dyDescent="0.3">
      <c r="A11" s="14">
        <v>9</v>
      </c>
      <c r="B11" s="12" t="s">
        <v>116</v>
      </c>
      <c r="C11" s="13">
        <v>500000</v>
      </c>
      <c r="D11" s="13" t="s">
        <v>108</v>
      </c>
    </row>
    <row r="12" spans="1:4" x14ac:dyDescent="0.3">
      <c r="A12" s="14">
        <v>10</v>
      </c>
      <c r="B12" s="12" t="s">
        <v>117</v>
      </c>
      <c r="C12" s="13">
        <v>2000000</v>
      </c>
      <c r="D12" s="13" t="s">
        <v>108</v>
      </c>
    </row>
    <row r="13" spans="1:4" x14ac:dyDescent="0.3">
      <c r="A13" s="14">
        <v>11</v>
      </c>
      <c r="B13" s="12" t="s">
        <v>118</v>
      </c>
      <c r="C13" s="13">
        <v>3000000</v>
      </c>
      <c r="D13" s="13" t="s">
        <v>108</v>
      </c>
    </row>
    <row r="14" spans="1:4" x14ac:dyDescent="0.3">
      <c r="A14" s="14">
        <v>12</v>
      </c>
      <c r="B14" s="12" t="s">
        <v>119</v>
      </c>
      <c r="C14" s="13">
        <v>200000</v>
      </c>
      <c r="D14" s="13" t="s">
        <v>108</v>
      </c>
    </row>
    <row r="15" spans="1:4" x14ac:dyDescent="0.3">
      <c r="A15" s="14">
        <v>13</v>
      </c>
      <c r="B15" s="12" t="s">
        <v>120</v>
      </c>
      <c r="C15" s="13">
        <v>500000</v>
      </c>
      <c r="D15" s="13" t="s">
        <v>108</v>
      </c>
    </row>
    <row r="16" spans="1:4" x14ac:dyDescent="0.3">
      <c r="A16" s="14">
        <v>14</v>
      </c>
      <c r="B16" s="12" t="s">
        <v>121</v>
      </c>
      <c r="C16" s="13">
        <v>300000</v>
      </c>
      <c r="D16" s="13" t="s">
        <v>108</v>
      </c>
    </row>
    <row r="17" spans="1:5" x14ac:dyDescent="0.3">
      <c r="A17" s="14">
        <v>15</v>
      </c>
      <c r="B17" s="12" t="s">
        <v>122</v>
      </c>
      <c r="C17" s="13">
        <v>3000000</v>
      </c>
      <c r="D17" s="13" t="s">
        <v>108</v>
      </c>
    </row>
    <row r="18" spans="1:5" x14ac:dyDescent="0.3">
      <c r="A18" s="14">
        <v>16</v>
      </c>
      <c r="B18" s="12" t="s">
        <v>123</v>
      </c>
      <c r="C18" s="13">
        <v>3000000</v>
      </c>
      <c r="D18" s="13" t="s">
        <v>108</v>
      </c>
    </row>
    <row r="19" spans="1:5" x14ac:dyDescent="0.3">
      <c r="A19" s="14">
        <v>17</v>
      </c>
      <c r="B19" s="12" t="s">
        <v>124</v>
      </c>
      <c r="C19" s="13">
        <v>200000</v>
      </c>
      <c r="D19" s="13" t="s">
        <v>108</v>
      </c>
    </row>
    <row r="20" spans="1:5" x14ac:dyDescent="0.3">
      <c r="A20" s="14">
        <v>18</v>
      </c>
      <c r="B20" s="12" t="s">
        <v>125</v>
      </c>
      <c r="C20" s="13">
        <v>300000</v>
      </c>
      <c r="D20" s="13" t="s">
        <v>108</v>
      </c>
    </row>
    <row r="21" spans="1:5" x14ac:dyDescent="0.3">
      <c r="A21" s="14">
        <v>19</v>
      </c>
      <c r="B21" s="12" t="s">
        <v>126</v>
      </c>
      <c r="C21" s="13">
        <v>500000</v>
      </c>
      <c r="D21" s="13" t="s">
        <v>108</v>
      </c>
    </row>
    <row r="22" spans="1:5" x14ac:dyDescent="0.3">
      <c r="A22" s="14">
        <v>20</v>
      </c>
      <c r="B22" s="12" t="s">
        <v>127</v>
      </c>
      <c r="C22" s="13">
        <v>500000</v>
      </c>
      <c r="D22" s="13" t="s">
        <v>108</v>
      </c>
      <c r="E22" s="10"/>
    </row>
    <row r="23" spans="1:5" x14ac:dyDescent="0.3">
      <c r="A23" s="14">
        <v>21</v>
      </c>
      <c r="B23" s="12" t="s">
        <v>128</v>
      </c>
      <c r="C23" s="13">
        <v>1000000</v>
      </c>
      <c r="D23" s="13" t="s">
        <v>108</v>
      </c>
      <c r="E23" s="10"/>
    </row>
    <row r="24" spans="1:5" x14ac:dyDescent="0.3">
      <c r="A24" s="14">
        <v>22</v>
      </c>
      <c r="B24" s="12" t="s">
        <v>129</v>
      </c>
      <c r="C24" s="13">
        <v>500000</v>
      </c>
      <c r="D24" s="13" t="s">
        <v>108</v>
      </c>
      <c r="E24" s="10"/>
    </row>
    <row r="25" spans="1:5" x14ac:dyDescent="0.3">
      <c r="A25" s="14">
        <v>23</v>
      </c>
      <c r="B25" s="12" t="s">
        <v>130</v>
      </c>
      <c r="C25" s="13">
        <v>3500000</v>
      </c>
      <c r="D25" s="13" t="s">
        <v>108</v>
      </c>
      <c r="E25" s="10"/>
    </row>
    <row r="26" spans="1:5" x14ac:dyDescent="0.3">
      <c r="A26" s="14">
        <v>24</v>
      </c>
      <c r="B26" s="12" t="s">
        <v>131</v>
      </c>
      <c r="C26" s="13">
        <v>500000</v>
      </c>
      <c r="D26" s="13" t="s">
        <v>108</v>
      </c>
      <c r="E26" s="10"/>
    </row>
    <row r="27" spans="1:5" x14ac:dyDescent="0.3">
      <c r="A27" s="14">
        <v>25</v>
      </c>
      <c r="B27" s="12" t="s">
        <v>132</v>
      </c>
      <c r="C27" s="13">
        <v>200000</v>
      </c>
      <c r="D27" s="13" t="s">
        <v>108</v>
      </c>
      <c r="E27" s="10"/>
    </row>
    <row r="28" spans="1:5" x14ac:dyDescent="0.3">
      <c r="A28" s="14">
        <v>26</v>
      </c>
      <c r="B28" s="12" t="s">
        <v>133</v>
      </c>
      <c r="C28" s="13">
        <v>500000</v>
      </c>
      <c r="D28" s="13" t="s">
        <v>108</v>
      </c>
      <c r="E28" s="10"/>
    </row>
    <row r="29" spans="1:5" x14ac:dyDescent="0.3">
      <c r="A29" s="14">
        <v>27</v>
      </c>
      <c r="B29" s="12" t="s">
        <v>134</v>
      </c>
      <c r="C29" s="13">
        <v>500000</v>
      </c>
      <c r="D29" s="13" t="s">
        <v>108</v>
      </c>
      <c r="E29" s="10"/>
    </row>
    <row r="30" spans="1:5" x14ac:dyDescent="0.3">
      <c r="A30" s="14">
        <v>28</v>
      </c>
      <c r="B30" s="12" t="s">
        <v>135</v>
      </c>
      <c r="C30" s="13">
        <v>100000</v>
      </c>
      <c r="D30" s="13" t="s">
        <v>108</v>
      </c>
      <c r="E30" s="10"/>
    </row>
    <row r="31" spans="1:5" x14ac:dyDescent="0.3">
      <c r="A31" s="14">
        <v>29</v>
      </c>
      <c r="B31" s="12" t="s">
        <v>136</v>
      </c>
      <c r="C31" s="13">
        <v>500000</v>
      </c>
      <c r="D31" s="13" t="s">
        <v>108</v>
      </c>
      <c r="E31" s="10"/>
    </row>
    <row r="32" spans="1:5" x14ac:dyDescent="0.3">
      <c r="A32" s="14">
        <v>30</v>
      </c>
      <c r="B32" s="12" t="s">
        <v>137</v>
      </c>
      <c r="C32" s="13">
        <v>1000000</v>
      </c>
      <c r="D32" s="13" t="s">
        <v>108</v>
      </c>
      <c r="E32" s="10"/>
    </row>
    <row r="33" spans="1:5" x14ac:dyDescent="0.3">
      <c r="A33" s="14">
        <v>31</v>
      </c>
      <c r="B33" s="12" t="s">
        <v>138</v>
      </c>
      <c r="C33" s="13">
        <v>1000000</v>
      </c>
      <c r="D33" s="13" t="s">
        <v>108</v>
      </c>
      <c r="E33" s="10"/>
    </row>
    <row r="34" spans="1:5" x14ac:dyDescent="0.3">
      <c r="A34" s="14">
        <v>32</v>
      </c>
      <c r="B34" s="12" t="s">
        <v>139</v>
      </c>
      <c r="C34" s="13">
        <v>200000</v>
      </c>
      <c r="D34" s="13" t="s">
        <v>108</v>
      </c>
      <c r="E34" s="10"/>
    </row>
    <row r="35" spans="1:5" x14ac:dyDescent="0.3">
      <c r="A35" s="14">
        <v>33</v>
      </c>
      <c r="B35" s="12" t="s">
        <v>140</v>
      </c>
      <c r="C35" s="13">
        <v>200000</v>
      </c>
      <c r="D35" s="13" t="s">
        <v>108</v>
      </c>
      <c r="E35" s="10"/>
    </row>
    <row r="36" spans="1:5" x14ac:dyDescent="0.3">
      <c r="A36" s="14">
        <v>34</v>
      </c>
      <c r="B36" s="12" t="s">
        <v>141</v>
      </c>
      <c r="C36" s="13">
        <v>300000</v>
      </c>
      <c r="D36" s="13" t="s">
        <v>108</v>
      </c>
      <c r="E36" s="10"/>
    </row>
    <row r="37" spans="1:5" x14ac:dyDescent="0.3">
      <c r="A37" s="14">
        <v>35</v>
      </c>
      <c r="B37" s="12" t="s">
        <v>142</v>
      </c>
      <c r="C37" s="13">
        <v>300000</v>
      </c>
      <c r="D37" s="13" t="s">
        <v>108</v>
      </c>
      <c r="E37" s="10"/>
    </row>
    <row r="38" spans="1:5" x14ac:dyDescent="0.3">
      <c r="A38" s="14">
        <v>36</v>
      </c>
      <c r="B38" s="12" t="s">
        <v>143</v>
      </c>
      <c r="C38" s="13">
        <v>2000000</v>
      </c>
      <c r="D38" s="13" t="s">
        <v>108</v>
      </c>
      <c r="E38" s="10"/>
    </row>
    <row r="39" spans="1:5" x14ac:dyDescent="0.3">
      <c r="A39" s="14">
        <v>37</v>
      </c>
      <c r="B39" s="12" t="s">
        <v>144</v>
      </c>
      <c r="C39" s="13">
        <v>200000</v>
      </c>
      <c r="D39" s="13" t="s">
        <v>108</v>
      </c>
      <c r="E39" s="10"/>
    </row>
    <row r="40" spans="1:5" x14ac:dyDescent="0.3">
      <c r="A40" s="14">
        <v>38</v>
      </c>
      <c r="B40" s="12" t="s">
        <v>145</v>
      </c>
      <c r="C40" s="13">
        <v>500000</v>
      </c>
      <c r="D40" s="13" t="s">
        <v>108</v>
      </c>
      <c r="E40" s="10"/>
    </row>
    <row r="41" spans="1:5" x14ac:dyDescent="0.3">
      <c r="A41" s="14">
        <v>39</v>
      </c>
      <c r="B41" s="12" t="s">
        <v>146</v>
      </c>
      <c r="C41" s="13">
        <v>300000</v>
      </c>
      <c r="D41" s="13" t="s">
        <v>108</v>
      </c>
      <c r="E41" s="10"/>
    </row>
    <row r="42" spans="1:5" x14ac:dyDescent="0.3">
      <c r="A42" s="14">
        <v>40</v>
      </c>
      <c r="B42" s="22" t="s">
        <v>147</v>
      </c>
      <c r="C42" s="10">
        <v>500000</v>
      </c>
      <c r="D42" s="13" t="s">
        <v>108</v>
      </c>
      <c r="E42" s="10"/>
    </row>
    <row r="43" spans="1:5" x14ac:dyDescent="0.3">
      <c r="A43" s="14">
        <v>41</v>
      </c>
      <c r="B43" s="12" t="s">
        <v>142</v>
      </c>
      <c r="C43" s="13">
        <v>500000</v>
      </c>
      <c r="D43" s="13" t="s">
        <v>108</v>
      </c>
      <c r="E43" s="10"/>
    </row>
    <row r="44" spans="1:5" x14ac:dyDescent="0.3">
      <c r="A44" s="14">
        <v>42</v>
      </c>
      <c r="B44" s="12" t="s">
        <v>148</v>
      </c>
      <c r="C44" s="13">
        <v>500000</v>
      </c>
      <c r="D44" s="13" t="s">
        <v>108</v>
      </c>
      <c r="E44" s="10"/>
    </row>
    <row r="45" spans="1:5" x14ac:dyDescent="0.3">
      <c r="A45" s="14">
        <v>43</v>
      </c>
      <c r="B45" s="12" t="s">
        <v>149</v>
      </c>
      <c r="C45" s="13">
        <v>300000</v>
      </c>
      <c r="D45" s="13" t="s">
        <v>108</v>
      </c>
      <c r="E45" s="10"/>
    </row>
    <row r="46" spans="1:5" x14ac:dyDescent="0.3">
      <c r="A46" s="14">
        <v>44</v>
      </c>
      <c r="B46" s="12" t="s">
        <v>150</v>
      </c>
      <c r="C46" s="13">
        <v>300000</v>
      </c>
      <c r="D46" s="13" t="s">
        <v>108</v>
      </c>
      <c r="E46" s="10"/>
    </row>
    <row r="47" spans="1:5" x14ac:dyDescent="0.3">
      <c r="A47" s="14">
        <v>45</v>
      </c>
      <c r="B47" s="12" t="s">
        <v>151</v>
      </c>
      <c r="C47" s="13">
        <v>300000</v>
      </c>
      <c r="D47" s="13" t="s">
        <v>108</v>
      </c>
      <c r="E47" s="10"/>
    </row>
    <row r="48" spans="1:5" x14ac:dyDescent="0.3">
      <c r="A48" s="14">
        <v>46</v>
      </c>
      <c r="B48" s="12" t="s">
        <v>152</v>
      </c>
      <c r="C48" s="13">
        <v>1000000</v>
      </c>
      <c r="D48" s="13" t="s">
        <v>108</v>
      </c>
      <c r="E48" s="10"/>
    </row>
    <row r="49" spans="1:6" x14ac:dyDescent="0.3">
      <c r="A49" s="14">
        <v>47</v>
      </c>
      <c r="B49" s="12" t="s">
        <v>153</v>
      </c>
      <c r="C49" s="13">
        <v>500000</v>
      </c>
      <c r="D49" s="13" t="s">
        <v>108</v>
      </c>
      <c r="E49" s="10"/>
    </row>
    <row r="50" spans="1:6" x14ac:dyDescent="0.3">
      <c r="A50" s="14">
        <v>48</v>
      </c>
      <c r="B50" s="12" t="s">
        <v>154</v>
      </c>
      <c r="C50" s="13">
        <v>1000000</v>
      </c>
      <c r="D50" s="13" t="s">
        <v>108</v>
      </c>
      <c r="E50" s="10"/>
    </row>
    <row r="51" spans="1:6" x14ac:dyDescent="0.3">
      <c r="A51" s="14">
        <v>49</v>
      </c>
      <c r="B51" s="12" t="s">
        <v>155</v>
      </c>
      <c r="C51" s="13">
        <v>500000</v>
      </c>
      <c r="D51" s="13" t="s">
        <v>108</v>
      </c>
      <c r="E51" s="10"/>
    </row>
    <row r="52" spans="1:6" x14ac:dyDescent="0.3">
      <c r="A52" s="14">
        <v>50</v>
      </c>
      <c r="B52" s="12" t="s">
        <v>156</v>
      </c>
      <c r="C52" s="13">
        <v>500000</v>
      </c>
      <c r="D52" s="13" t="s">
        <v>108</v>
      </c>
      <c r="E52" s="10"/>
    </row>
    <row r="53" spans="1:6" x14ac:dyDescent="0.3">
      <c r="A53" s="14">
        <v>51</v>
      </c>
      <c r="B53" s="12" t="s">
        <v>157</v>
      </c>
      <c r="C53" s="13">
        <v>1000000</v>
      </c>
      <c r="D53" s="13" t="s">
        <v>108</v>
      </c>
      <c r="E53" s="10"/>
    </row>
    <row r="54" spans="1:6" x14ac:dyDescent="0.3">
      <c r="A54" s="14">
        <v>52</v>
      </c>
      <c r="B54" s="12" t="s">
        <v>158</v>
      </c>
      <c r="C54" s="13">
        <v>2000000</v>
      </c>
      <c r="D54" s="13" t="s">
        <v>108</v>
      </c>
      <c r="E54" s="10"/>
    </row>
    <row r="55" spans="1:6" x14ac:dyDescent="0.3">
      <c r="A55" s="14">
        <v>53</v>
      </c>
      <c r="B55" s="12" t="s">
        <v>159</v>
      </c>
      <c r="C55" s="13">
        <v>500000</v>
      </c>
      <c r="D55" s="13" t="s">
        <v>108</v>
      </c>
      <c r="E55" s="10"/>
    </row>
    <row r="56" spans="1:6" x14ac:dyDescent="0.3">
      <c r="A56" s="16" t="s">
        <v>160</v>
      </c>
      <c r="B56" s="18"/>
      <c r="C56" s="9">
        <f>SUM(C3:C55)</f>
        <v>44750000</v>
      </c>
      <c r="D56" s="13"/>
    </row>
    <row r="58" spans="1:6" x14ac:dyDescent="0.3">
      <c r="A58" s="23" t="s">
        <v>161</v>
      </c>
      <c r="B58" s="23"/>
      <c r="C58" s="23"/>
      <c r="D58" s="23"/>
    </row>
    <row r="59" spans="1:6" x14ac:dyDescent="0.3">
      <c r="A59" s="19">
        <v>1</v>
      </c>
      <c r="B59" t="s">
        <v>162</v>
      </c>
      <c r="F59" s="10"/>
    </row>
    <row r="60" spans="1:6" x14ac:dyDescent="0.3">
      <c r="A60" s="19">
        <v>2</v>
      </c>
      <c r="B60" t="s">
        <v>163</v>
      </c>
      <c r="F60" s="10"/>
    </row>
    <row r="61" spans="1:6" x14ac:dyDescent="0.3">
      <c r="B61" t="s">
        <v>164</v>
      </c>
      <c r="F61" s="4"/>
    </row>
    <row r="62" spans="1:6" x14ac:dyDescent="0.3">
      <c r="B62" t="s">
        <v>165</v>
      </c>
    </row>
    <row r="63" spans="1:6" x14ac:dyDescent="0.3">
      <c r="B63" t="s">
        <v>166</v>
      </c>
    </row>
    <row r="64" spans="1:6" x14ac:dyDescent="0.3">
      <c r="B64" t="s">
        <v>167</v>
      </c>
    </row>
    <row r="65" spans="1:2" x14ac:dyDescent="0.3">
      <c r="B65" t="s">
        <v>168</v>
      </c>
    </row>
    <row r="66" spans="1:2" x14ac:dyDescent="0.3">
      <c r="A66" s="19">
        <v>3</v>
      </c>
      <c r="B66" t="s">
        <v>169</v>
      </c>
    </row>
    <row r="67" spans="1:2" x14ac:dyDescent="0.3">
      <c r="B67" s="24" t="s">
        <v>170</v>
      </c>
    </row>
    <row r="68" spans="1:2" x14ac:dyDescent="0.3">
      <c r="B68" s="24" t="s">
        <v>171</v>
      </c>
    </row>
    <row r="69" spans="1:2" x14ac:dyDescent="0.3">
      <c r="B69" s="24" t="s">
        <v>172</v>
      </c>
    </row>
    <row r="70" spans="1:2" x14ac:dyDescent="0.3">
      <c r="A70" s="19">
        <v>4</v>
      </c>
      <c r="B70" t="s">
        <v>173</v>
      </c>
    </row>
    <row r="71" spans="1:2" x14ac:dyDescent="0.3">
      <c r="A71" s="19">
        <v>5</v>
      </c>
      <c r="B71" t="s">
        <v>174</v>
      </c>
    </row>
    <row r="72" spans="1:2" x14ac:dyDescent="0.3">
      <c r="A72" s="19">
        <v>6</v>
      </c>
      <c r="B72" t="s">
        <v>175</v>
      </c>
    </row>
  </sheetData>
  <mergeCells count="3">
    <mergeCell ref="A1:C1"/>
    <mergeCell ref="A56:B56"/>
    <mergeCell ref="A58:D5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Chi phí</vt:lpstr>
      <vt:lpstr>Ủng hộ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2022-09-19T04:08:26Z</dcterms:created>
  <dcterms:modified xsi:type="dcterms:W3CDTF">2022-09-19T04:11:58Z</dcterms:modified>
</cp:coreProperties>
</file>