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44" windowWidth="22020" windowHeight="7968" activeTab="1"/>
  </bookViews>
  <sheets>
    <sheet name="UNG HO" sheetId="1" r:id="rId1"/>
    <sheet name="CHI PHI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8" i="1" l="1"/>
  <c r="G48" i="1"/>
  <c r="F11" i="2"/>
  <c r="F20" i="2" s="1"/>
  <c r="F22" i="2" s="1"/>
  <c r="F18" i="2"/>
  <c r="F19" i="2"/>
  <c r="F16" i="2"/>
  <c r="F17" i="2"/>
  <c r="E16" i="2"/>
  <c r="E15" i="2"/>
  <c r="F15" i="2" s="1"/>
  <c r="E13" i="2"/>
  <c r="F13" i="2" s="1"/>
  <c r="E12" i="2"/>
  <c r="F12" i="2" s="1"/>
  <c r="E10" i="2"/>
  <c r="F10" i="2" s="1"/>
  <c r="F14" i="2"/>
  <c r="E8" i="2"/>
  <c r="F8" i="2" s="1"/>
  <c r="F7" i="2"/>
  <c r="F9" i="2"/>
  <c r="D6" i="2"/>
  <c r="F6" i="2" s="1"/>
  <c r="E5" i="2"/>
  <c r="F5" i="2" s="1"/>
  <c r="D48" i="1"/>
</calcChain>
</file>

<file path=xl/sharedStrings.xml><?xml version="1.0" encoding="utf-8"?>
<sst xmlns="http://schemas.openxmlformats.org/spreadsheetml/2006/main" count="158" uniqueCount="96">
  <si>
    <t>STT</t>
  </si>
  <si>
    <t>Ngày</t>
  </si>
  <si>
    <t>Người ủng hộ</t>
  </si>
  <si>
    <t>Số tiền</t>
  </si>
  <si>
    <t>Tình trạng</t>
  </si>
  <si>
    <t>Ghi chú</t>
  </si>
  <si>
    <t>28/12</t>
  </si>
  <si>
    <t>Le Khac Nguyen Vu</t>
  </si>
  <si>
    <t>Hung Nguyen</t>
  </si>
  <si>
    <t>Hoàng Thị Hoài Linh</t>
  </si>
  <si>
    <t>Van Thi Tram</t>
  </si>
  <si>
    <t>Ngoc</t>
  </si>
  <si>
    <t>Bùi Thị Thảo Nguyên</t>
  </si>
  <si>
    <t>Le Nhat Minh</t>
  </si>
  <si>
    <t>Michele_du và gia đình</t>
  </si>
  <si>
    <t>200bao lì xì 50,000</t>
  </si>
  <si>
    <t>29/12</t>
  </si>
  <si>
    <t>chị Bạch Liên</t>
  </si>
  <si>
    <t>Doan Bang Trinh</t>
  </si>
  <si>
    <t>Thuong Tran</t>
  </si>
  <si>
    <t>Le Nam Phong (LNP)</t>
  </si>
  <si>
    <t>Nguyen Thi Lan Anh</t>
  </si>
  <si>
    <t>Tran Phuong Thuy</t>
  </si>
  <si>
    <t>gđ anh Nguyễn Hữu Chiến (Phat Minh Nha)</t>
  </si>
  <si>
    <t>TU ALNY</t>
  </si>
  <si>
    <t>chu Hoa</t>
  </si>
  <si>
    <t>Anh Nguyet</t>
  </si>
  <si>
    <t>Maisauserasao</t>
  </si>
  <si>
    <t>Chú Hiếu (Đức)</t>
  </si>
  <si>
    <t>cô Kiều</t>
  </si>
  <si>
    <t>chị Thuỷ và gđ</t>
  </si>
  <si>
    <t>Bien Dem</t>
  </si>
  <si>
    <t>Huyen Duc</t>
  </si>
  <si>
    <t>Le Quang Minh Thong</t>
  </si>
  <si>
    <t>Nguyen Quoc Minh Quan</t>
  </si>
  <si>
    <t>Nhung Nguyen</t>
  </si>
  <si>
    <t>chị Yến</t>
  </si>
  <si>
    <t>chị Whoadung</t>
  </si>
  <si>
    <t>chị Tú</t>
  </si>
  <si>
    <t>Duong Ngoc Bich Tuyen</t>
  </si>
  <si>
    <t>Mai Ngoc Chan</t>
  </si>
  <si>
    <t>Violet NTCM</t>
  </si>
  <si>
    <t>Hung</t>
  </si>
  <si>
    <t>Truong Thuc Ngan</t>
  </si>
  <si>
    <t>em Tri</t>
  </si>
  <si>
    <t>Danh Yen</t>
  </si>
  <si>
    <t>Le Thi Thu Huyen</t>
  </si>
  <si>
    <t>Loan Truong</t>
  </si>
  <si>
    <t>Ninh Thị Ngọc Yến</t>
  </si>
  <si>
    <t>Le Trung Luong</t>
  </si>
  <si>
    <t>HIỆN VẬT</t>
  </si>
  <si>
    <t>Nội dung</t>
  </si>
  <si>
    <t>cô Hường</t>
  </si>
  <si>
    <t>30kg mứt</t>
  </si>
  <si>
    <t>Co Huyen (fb Chanh Dat)</t>
  </si>
  <si>
    <t>Co Thuy truong SupperMind</t>
  </si>
  <si>
    <t>Gia dinh Boi Boi Tammy</t>
  </si>
  <si>
    <t>Nguyen Tinh Vien</t>
  </si>
  <si>
    <t></t>
  </si>
  <si>
    <t>TỔNG CỘNG</t>
  </si>
  <si>
    <t>gửi trực tiếp đến quán cơm</t>
  </si>
  <si>
    <t>30/12/22</t>
  </si>
  <si>
    <t>31/12/22</t>
  </si>
  <si>
    <t>đơn vị tính</t>
  </si>
  <si>
    <t>số lượng</t>
  </si>
  <si>
    <t>Đơn giá</t>
  </si>
  <si>
    <t>Thành tiền</t>
  </si>
  <si>
    <t>CHI PHÍ THỰC TẾ CHƯƠNG TRÌNH GIAO THỪA ẤM HCM 2023</t>
  </si>
  <si>
    <t>Bánh chưng + vận chuyển</t>
  </si>
  <si>
    <t>cái</t>
  </si>
  <si>
    <t>Sữa bịch vinasoy</t>
  </si>
  <si>
    <t>thùng</t>
  </si>
  <si>
    <t>Lì xì</t>
  </si>
  <si>
    <t>phần</t>
  </si>
  <si>
    <t>Bánh bạc</t>
  </si>
  <si>
    <t>hộp</t>
  </si>
  <si>
    <t>Mứt dừa</t>
  </si>
  <si>
    <t>kg</t>
  </si>
  <si>
    <t>Hạt dưa</t>
  </si>
  <si>
    <t>Kẹo bốn mùa</t>
  </si>
  <si>
    <t>bịch</t>
  </si>
  <si>
    <t>Rau câu</t>
  </si>
  <si>
    <t>thùng 6kg</t>
  </si>
  <si>
    <t>Bánh chôcpie</t>
  </si>
  <si>
    <t>Mứt gừng</t>
  </si>
  <si>
    <t>Bao lì xì</t>
  </si>
  <si>
    <t xml:space="preserve">Túi zip + bao </t>
  </si>
  <si>
    <t>Bao zip</t>
  </si>
  <si>
    <t>Bao nylong</t>
  </si>
  <si>
    <t>Xấp chữ Chúc mừng năm mới</t>
  </si>
  <si>
    <t>xấp</t>
  </si>
  <si>
    <t>TỔNG CỘNG CHI PHÍ</t>
  </si>
  <si>
    <t>HOÀN ỨNG LẠI QUỸ TIỀN DƯ</t>
  </si>
  <si>
    <t>ĐÃ CHUYỂN LOANNGUYEN</t>
  </si>
  <si>
    <t>CHI PHÍ</t>
  </si>
  <si>
    <t>TỒN DƯ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</si>
</sst>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1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Segoe MDL2 Assets"/>
      <family val="1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3" fontId="4" fillId="0" borderId="5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/>
    <xf numFmtId="14" fontId="4" fillId="0" borderId="5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71" fontId="4" fillId="0" borderId="5" xfId="1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171" fontId="0" fillId="0" borderId="5" xfId="0" applyNumberFormat="1" applyBorder="1"/>
    <xf numFmtId="171" fontId="2" fillId="0" borderId="5" xfId="0" applyNumberFormat="1" applyFont="1" applyBorder="1"/>
    <xf numFmtId="0" fontId="0" fillId="0" borderId="5" xfId="0" applyBorder="1" applyAlignment="1">
      <alignment horizontal="center"/>
    </xf>
    <xf numFmtId="171" fontId="8" fillId="2" borderId="5" xfId="0" applyNumberFormat="1" applyFont="1" applyFill="1" applyBorder="1"/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171" fontId="0" fillId="0" borderId="0" xfId="0" applyNumberFormat="1"/>
    <xf numFmtId="0" fontId="2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35" workbookViewId="0">
      <selection activeCell="G47" sqref="G47:H47"/>
    </sheetView>
  </sheetViews>
  <sheetFormatPr defaultRowHeight="14.4" x14ac:dyDescent="0.3"/>
  <cols>
    <col min="2" max="2" width="13.44140625" customWidth="1"/>
    <col min="3" max="3" width="37.44140625" customWidth="1"/>
    <col min="4" max="4" width="19.5546875" customWidth="1"/>
    <col min="5" max="5" width="12.44140625" customWidth="1"/>
    <col min="6" max="6" width="16.88671875" customWidth="1"/>
    <col min="7" max="7" width="16.44140625" customWidth="1"/>
    <col min="8" max="8" width="16.33203125" customWidth="1"/>
  </cols>
  <sheetData>
    <row r="1" spans="1:6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7.399999999999999" customHeight="1" x14ac:dyDescent="0.3">
      <c r="A2" s="8">
        <v>1</v>
      </c>
      <c r="B2" s="9" t="s">
        <v>6</v>
      </c>
      <c r="C2" s="10" t="s">
        <v>7</v>
      </c>
      <c r="D2" s="11">
        <v>2000000</v>
      </c>
      <c r="E2" s="14" t="s">
        <v>58</v>
      </c>
      <c r="F2" s="10"/>
    </row>
    <row r="3" spans="1:6" ht="17.399999999999999" customHeight="1" x14ac:dyDescent="0.3">
      <c r="A3" s="8">
        <v>2</v>
      </c>
      <c r="B3" s="9"/>
      <c r="C3" s="10" t="s">
        <v>8</v>
      </c>
      <c r="D3" s="11">
        <v>1000000</v>
      </c>
      <c r="E3" s="14" t="s">
        <v>58</v>
      </c>
      <c r="F3" s="10"/>
    </row>
    <row r="4" spans="1:6" ht="17.399999999999999" customHeight="1" x14ac:dyDescent="0.3">
      <c r="A4" s="8">
        <v>3</v>
      </c>
      <c r="B4" s="9"/>
      <c r="C4" s="10" t="s">
        <v>9</v>
      </c>
      <c r="D4" s="11">
        <v>1000000</v>
      </c>
      <c r="E4" s="14" t="s">
        <v>58</v>
      </c>
      <c r="F4" s="10"/>
    </row>
    <row r="5" spans="1:6" ht="17.399999999999999" customHeight="1" x14ac:dyDescent="0.3">
      <c r="A5" s="8">
        <v>4</v>
      </c>
      <c r="B5" s="9"/>
      <c r="C5" s="10" t="s">
        <v>10</v>
      </c>
      <c r="D5" s="11">
        <v>1000000</v>
      </c>
      <c r="E5" s="14" t="s">
        <v>58</v>
      </c>
      <c r="F5" s="10"/>
    </row>
    <row r="6" spans="1:6" ht="17.399999999999999" customHeight="1" x14ac:dyDescent="0.3">
      <c r="A6" s="8">
        <v>5</v>
      </c>
      <c r="B6" s="9"/>
      <c r="C6" s="10" t="s">
        <v>11</v>
      </c>
      <c r="D6" s="11">
        <v>1500000</v>
      </c>
      <c r="E6" s="14" t="s">
        <v>58</v>
      </c>
      <c r="F6" s="10"/>
    </row>
    <row r="7" spans="1:6" ht="17.399999999999999" customHeight="1" x14ac:dyDescent="0.3">
      <c r="A7" s="8">
        <v>6</v>
      </c>
      <c r="B7" s="9"/>
      <c r="C7" s="10" t="s">
        <v>12</v>
      </c>
      <c r="D7" s="11">
        <v>1000000</v>
      </c>
      <c r="E7" s="14" t="s">
        <v>58</v>
      </c>
      <c r="F7" s="10"/>
    </row>
    <row r="8" spans="1:6" ht="17.399999999999999" customHeight="1" x14ac:dyDescent="0.3">
      <c r="A8" s="8">
        <v>7</v>
      </c>
      <c r="B8" s="9"/>
      <c r="C8" s="10" t="s">
        <v>13</v>
      </c>
      <c r="D8" s="11">
        <v>500000</v>
      </c>
      <c r="E8" s="14" t="s">
        <v>58</v>
      </c>
      <c r="F8" s="10"/>
    </row>
    <row r="9" spans="1:6" ht="17.399999999999999" customHeight="1" x14ac:dyDescent="0.3">
      <c r="A9" s="8">
        <v>8</v>
      </c>
      <c r="B9" s="9"/>
      <c r="C9" s="10" t="s">
        <v>14</v>
      </c>
      <c r="D9" s="11">
        <v>10000000</v>
      </c>
      <c r="E9" s="14" t="s">
        <v>58</v>
      </c>
      <c r="F9" s="10" t="s">
        <v>15</v>
      </c>
    </row>
    <row r="10" spans="1:6" ht="17.399999999999999" customHeight="1" x14ac:dyDescent="0.3">
      <c r="A10" s="8">
        <v>9</v>
      </c>
      <c r="B10" s="9" t="s">
        <v>16</v>
      </c>
      <c r="C10" s="10" t="s">
        <v>17</v>
      </c>
      <c r="D10" s="11">
        <v>1000000</v>
      </c>
      <c r="E10" s="14" t="s">
        <v>58</v>
      </c>
      <c r="F10" s="10"/>
    </row>
    <row r="11" spans="1:6" ht="17.399999999999999" customHeight="1" x14ac:dyDescent="0.3">
      <c r="A11" s="8">
        <v>10</v>
      </c>
      <c r="B11" s="9"/>
      <c r="C11" s="10" t="s">
        <v>18</v>
      </c>
      <c r="D11" s="11">
        <v>1000000</v>
      </c>
      <c r="E11" s="14" t="s">
        <v>58</v>
      </c>
      <c r="F11" s="10"/>
    </row>
    <row r="12" spans="1:6" ht="17.399999999999999" customHeight="1" x14ac:dyDescent="0.3">
      <c r="A12" s="8">
        <v>11</v>
      </c>
      <c r="B12" s="9"/>
      <c r="C12" s="10" t="s">
        <v>19</v>
      </c>
      <c r="D12" s="11">
        <v>300000</v>
      </c>
      <c r="E12" s="14" t="s">
        <v>58</v>
      </c>
      <c r="F12" s="10"/>
    </row>
    <row r="13" spans="1:6" ht="17.399999999999999" customHeight="1" x14ac:dyDescent="0.3">
      <c r="A13" s="8">
        <v>12</v>
      </c>
      <c r="B13" s="9"/>
      <c r="C13" s="10" t="s">
        <v>20</v>
      </c>
      <c r="D13" s="11">
        <v>300000</v>
      </c>
      <c r="E13" s="14" t="s">
        <v>58</v>
      </c>
      <c r="F13" s="10"/>
    </row>
    <row r="14" spans="1:6" ht="17.399999999999999" customHeight="1" x14ac:dyDescent="0.3">
      <c r="A14" s="8">
        <v>13</v>
      </c>
      <c r="B14" s="9"/>
      <c r="C14" s="10" t="s">
        <v>21</v>
      </c>
      <c r="D14" s="11">
        <v>500000</v>
      </c>
      <c r="E14" s="14" t="s">
        <v>58</v>
      </c>
      <c r="F14" s="10"/>
    </row>
    <row r="15" spans="1:6" ht="17.399999999999999" customHeight="1" x14ac:dyDescent="0.3">
      <c r="A15" s="8">
        <v>14</v>
      </c>
      <c r="B15" s="9"/>
      <c r="C15" s="10" t="s">
        <v>22</v>
      </c>
      <c r="D15" s="11">
        <v>1000000</v>
      </c>
      <c r="E15" s="14" t="s">
        <v>58</v>
      </c>
      <c r="F15" s="10"/>
    </row>
    <row r="16" spans="1:6" ht="17.399999999999999" customHeight="1" x14ac:dyDescent="0.3">
      <c r="A16" s="8">
        <v>15</v>
      </c>
      <c r="B16" s="9" t="s">
        <v>61</v>
      </c>
      <c r="C16" s="10" t="s">
        <v>23</v>
      </c>
      <c r="D16" s="11">
        <v>5000000</v>
      </c>
      <c r="E16" s="14" t="s">
        <v>58</v>
      </c>
      <c r="F16" s="10"/>
    </row>
    <row r="17" spans="1:6" ht="17.399999999999999" customHeight="1" x14ac:dyDescent="0.3">
      <c r="A17" s="8">
        <v>16</v>
      </c>
      <c r="B17" s="9"/>
      <c r="C17" s="10" t="s">
        <v>24</v>
      </c>
      <c r="D17" s="11">
        <v>600000</v>
      </c>
      <c r="E17" s="14" t="s">
        <v>58</v>
      </c>
      <c r="F17" s="10"/>
    </row>
    <row r="18" spans="1:6" ht="17.399999999999999" customHeight="1" x14ac:dyDescent="0.3">
      <c r="A18" s="8">
        <v>17</v>
      </c>
      <c r="B18" s="9"/>
      <c r="C18" s="10" t="s">
        <v>25</v>
      </c>
      <c r="D18" s="11">
        <v>1000000</v>
      </c>
      <c r="E18" s="14" t="s">
        <v>58</v>
      </c>
      <c r="F18" s="10"/>
    </row>
    <row r="19" spans="1:6" ht="17.399999999999999" customHeight="1" x14ac:dyDescent="0.3">
      <c r="A19" s="8">
        <v>18</v>
      </c>
      <c r="B19" s="9"/>
      <c r="C19" s="10" t="s">
        <v>26</v>
      </c>
      <c r="D19" s="11">
        <v>2000000</v>
      </c>
      <c r="E19" s="14" t="s">
        <v>58</v>
      </c>
      <c r="F19" s="10"/>
    </row>
    <row r="20" spans="1:6" ht="17.399999999999999" customHeight="1" x14ac:dyDescent="0.3">
      <c r="A20" s="8">
        <v>19</v>
      </c>
      <c r="B20" s="9" t="s">
        <v>62</v>
      </c>
      <c r="C20" s="10" t="s">
        <v>27</v>
      </c>
      <c r="D20" s="11">
        <v>2000000</v>
      </c>
      <c r="E20" s="14" t="s">
        <v>58</v>
      </c>
      <c r="F20" s="10"/>
    </row>
    <row r="21" spans="1:6" ht="17.399999999999999" customHeight="1" x14ac:dyDescent="0.3">
      <c r="A21" s="8">
        <v>20</v>
      </c>
      <c r="B21" s="9"/>
      <c r="C21" s="10" t="s">
        <v>28</v>
      </c>
      <c r="D21" s="11">
        <v>1000000</v>
      </c>
      <c r="E21" s="14" t="s">
        <v>58</v>
      </c>
      <c r="F21" s="10"/>
    </row>
    <row r="22" spans="1:6" ht="17.399999999999999" customHeight="1" x14ac:dyDescent="0.3">
      <c r="A22" s="8">
        <v>21</v>
      </c>
      <c r="B22" s="9"/>
      <c r="C22" s="10" t="s">
        <v>29</v>
      </c>
      <c r="D22" s="11">
        <v>200000</v>
      </c>
      <c r="E22" s="14" t="s">
        <v>58</v>
      </c>
      <c r="F22" s="10"/>
    </row>
    <row r="23" spans="1:6" ht="17.399999999999999" customHeight="1" x14ac:dyDescent="0.3">
      <c r="A23" s="8">
        <v>22</v>
      </c>
      <c r="B23" s="9"/>
      <c r="C23" s="10" t="s">
        <v>30</v>
      </c>
      <c r="D23" s="11">
        <v>1000000</v>
      </c>
      <c r="E23" s="14" t="s">
        <v>58</v>
      </c>
      <c r="F23" s="10"/>
    </row>
    <row r="24" spans="1:6" ht="17.399999999999999" customHeight="1" x14ac:dyDescent="0.3">
      <c r="A24" s="8">
        <v>23</v>
      </c>
      <c r="B24" s="9"/>
      <c r="C24" s="10" t="s">
        <v>31</v>
      </c>
      <c r="D24" s="11">
        <v>1000000</v>
      </c>
      <c r="E24" s="14" t="s">
        <v>58</v>
      </c>
      <c r="F24" s="10"/>
    </row>
    <row r="25" spans="1:6" ht="17.399999999999999" customHeight="1" x14ac:dyDescent="0.3">
      <c r="A25" s="8">
        <v>24</v>
      </c>
      <c r="B25" s="21">
        <v>44927</v>
      </c>
      <c r="C25" s="10" t="s">
        <v>32</v>
      </c>
      <c r="D25" s="11">
        <v>1000000</v>
      </c>
      <c r="E25" s="14" t="s">
        <v>58</v>
      </c>
      <c r="F25" s="10"/>
    </row>
    <row r="26" spans="1:6" ht="17.399999999999999" customHeight="1" x14ac:dyDescent="0.3">
      <c r="A26" s="8">
        <v>25</v>
      </c>
      <c r="B26" s="21"/>
      <c r="C26" s="10" t="s">
        <v>33</v>
      </c>
      <c r="D26" s="11">
        <v>200000</v>
      </c>
      <c r="E26" s="14" t="s">
        <v>58</v>
      </c>
      <c r="F26" s="10"/>
    </row>
    <row r="27" spans="1:6" ht="17.399999999999999" customHeight="1" x14ac:dyDescent="0.3">
      <c r="A27" s="8">
        <v>26</v>
      </c>
      <c r="B27" s="21"/>
      <c r="C27" s="10" t="s">
        <v>34</v>
      </c>
      <c r="D27" s="11">
        <v>500000</v>
      </c>
      <c r="E27" s="14" t="s">
        <v>58</v>
      </c>
      <c r="F27" s="10"/>
    </row>
    <row r="28" spans="1:6" ht="17.399999999999999" customHeight="1" x14ac:dyDescent="0.3">
      <c r="A28" s="8">
        <v>27</v>
      </c>
      <c r="B28" s="22">
        <v>44958</v>
      </c>
      <c r="C28" s="10" t="s">
        <v>35</v>
      </c>
      <c r="D28" s="11">
        <v>300000</v>
      </c>
      <c r="E28" s="14" t="s">
        <v>58</v>
      </c>
      <c r="F28" s="10"/>
    </row>
    <row r="29" spans="1:6" ht="17.399999999999999" customHeight="1" x14ac:dyDescent="0.3">
      <c r="A29" s="8">
        <v>28</v>
      </c>
      <c r="B29" s="21">
        <v>44986</v>
      </c>
      <c r="C29" s="10" t="s">
        <v>36</v>
      </c>
      <c r="D29" s="11">
        <v>4000000</v>
      </c>
      <c r="E29" s="14" t="s">
        <v>58</v>
      </c>
      <c r="F29" s="10"/>
    </row>
    <row r="30" spans="1:6" ht="17.399999999999999" customHeight="1" x14ac:dyDescent="0.3">
      <c r="A30" s="8">
        <v>29</v>
      </c>
      <c r="B30" s="21"/>
      <c r="C30" s="10" t="s">
        <v>37</v>
      </c>
      <c r="D30" s="11">
        <v>3000000</v>
      </c>
      <c r="E30" s="14" t="s">
        <v>58</v>
      </c>
      <c r="F30" s="10"/>
    </row>
    <row r="31" spans="1:6" ht="17.399999999999999" customHeight="1" x14ac:dyDescent="0.3">
      <c r="A31" s="8">
        <v>30</v>
      </c>
      <c r="B31" s="21"/>
      <c r="C31" s="10" t="s">
        <v>38</v>
      </c>
      <c r="D31" s="11">
        <v>300000</v>
      </c>
      <c r="E31" s="14" t="s">
        <v>58</v>
      </c>
      <c r="F31" s="10"/>
    </row>
    <row r="32" spans="1:6" ht="17.399999999999999" customHeight="1" x14ac:dyDescent="0.3">
      <c r="A32" s="8">
        <v>31</v>
      </c>
      <c r="B32" s="21"/>
      <c r="C32" s="10" t="s">
        <v>39</v>
      </c>
      <c r="D32" s="11">
        <v>1000000</v>
      </c>
      <c r="E32" s="14" t="s">
        <v>58</v>
      </c>
      <c r="F32" s="10"/>
    </row>
    <row r="33" spans="1:8" ht="17.399999999999999" customHeight="1" x14ac:dyDescent="0.3">
      <c r="A33" s="8">
        <v>32</v>
      </c>
      <c r="B33" s="21"/>
      <c r="C33" s="10" t="s">
        <v>40</v>
      </c>
      <c r="D33" s="11">
        <v>500000</v>
      </c>
      <c r="E33" s="14" t="s">
        <v>58</v>
      </c>
      <c r="F33" s="10"/>
    </row>
    <row r="34" spans="1:8" ht="17.399999999999999" customHeight="1" x14ac:dyDescent="0.3">
      <c r="A34" s="8">
        <v>33</v>
      </c>
      <c r="B34" s="21"/>
      <c r="C34" s="10" t="s">
        <v>41</v>
      </c>
      <c r="D34" s="11">
        <v>500000</v>
      </c>
      <c r="E34" s="14" t="s">
        <v>58</v>
      </c>
      <c r="F34" s="10"/>
    </row>
    <row r="35" spans="1:8" ht="17.399999999999999" customHeight="1" x14ac:dyDescent="0.3">
      <c r="A35" s="8">
        <v>34</v>
      </c>
      <c r="B35" s="21"/>
      <c r="C35" s="10" t="s">
        <v>42</v>
      </c>
      <c r="D35" s="11">
        <v>5000000</v>
      </c>
      <c r="E35" s="14" t="s">
        <v>58</v>
      </c>
      <c r="F35" s="10"/>
    </row>
    <row r="36" spans="1:8" ht="17.399999999999999" customHeight="1" x14ac:dyDescent="0.3">
      <c r="A36" s="8">
        <v>35</v>
      </c>
      <c r="B36" s="21"/>
      <c r="C36" s="10" t="s">
        <v>43</v>
      </c>
      <c r="D36" s="11">
        <v>500000</v>
      </c>
      <c r="E36" s="14" t="s">
        <v>58</v>
      </c>
      <c r="F36" s="10"/>
    </row>
    <row r="37" spans="1:8" ht="17.399999999999999" customHeight="1" x14ac:dyDescent="0.3">
      <c r="A37" s="8">
        <v>36</v>
      </c>
      <c r="B37" s="21"/>
      <c r="C37" s="10" t="s">
        <v>44</v>
      </c>
      <c r="D37" s="11">
        <v>200000</v>
      </c>
      <c r="E37" s="14" t="s">
        <v>58</v>
      </c>
      <c r="F37" s="10"/>
    </row>
    <row r="38" spans="1:8" ht="17.399999999999999" customHeight="1" x14ac:dyDescent="0.3">
      <c r="A38" s="8">
        <v>37</v>
      </c>
      <c r="B38" s="21"/>
      <c r="C38" s="10" t="s">
        <v>45</v>
      </c>
      <c r="D38" s="11">
        <v>300000</v>
      </c>
      <c r="E38" s="14" t="s">
        <v>58</v>
      </c>
      <c r="F38" s="10"/>
    </row>
    <row r="39" spans="1:8" ht="17.399999999999999" customHeight="1" x14ac:dyDescent="0.3">
      <c r="A39" s="8">
        <v>38</v>
      </c>
      <c r="B39" s="21"/>
      <c r="C39" s="10" t="s">
        <v>32</v>
      </c>
      <c r="D39" s="11">
        <v>1000000</v>
      </c>
      <c r="E39" s="14" t="s">
        <v>58</v>
      </c>
      <c r="F39" s="10"/>
    </row>
    <row r="40" spans="1:8" ht="17.399999999999999" customHeight="1" x14ac:dyDescent="0.3">
      <c r="A40" s="8">
        <v>39</v>
      </c>
      <c r="B40" s="21"/>
      <c r="C40" s="10" t="s">
        <v>46</v>
      </c>
      <c r="D40" s="11">
        <v>6000000</v>
      </c>
      <c r="E40" s="14" t="s">
        <v>58</v>
      </c>
      <c r="F40" s="10"/>
    </row>
    <row r="41" spans="1:8" ht="17.399999999999999" customHeight="1" x14ac:dyDescent="0.3">
      <c r="A41" s="8">
        <v>40</v>
      </c>
      <c r="B41" s="21"/>
      <c r="C41" s="10" t="s">
        <v>47</v>
      </c>
      <c r="D41" s="11">
        <v>2000000</v>
      </c>
      <c r="E41" s="14" t="s">
        <v>58</v>
      </c>
      <c r="F41" s="10"/>
    </row>
    <row r="42" spans="1:8" ht="17.399999999999999" customHeight="1" x14ac:dyDescent="0.3">
      <c r="A42" s="8">
        <v>41</v>
      </c>
      <c r="B42" s="21">
        <v>45047</v>
      </c>
      <c r="C42" s="10" t="s">
        <v>48</v>
      </c>
      <c r="D42" s="11">
        <v>500000</v>
      </c>
      <c r="E42" s="14" t="s">
        <v>58</v>
      </c>
      <c r="F42" s="10"/>
    </row>
    <row r="43" spans="1:8" ht="17.399999999999999" customHeight="1" x14ac:dyDescent="0.3">
      <c r="A43" s="8">
        <v>42</v>
      </c>
      <c r="B43" s="21"/>
      <c r="C43" s="10" t="s">
        <v>49</v>
      </c>
      <c r="D43" s="11">
        <v>300000</v>
      </c>
      <c r="E43" s="14" t="s">
        <v>58</v>
      </c>
      <c r="F43" s="10"/>
    </row>
    <row r="44" spans="1:8" ht="17.399999999999999" customHeight="1" x14ac:dyDescent="0.3">
      <c r="A44" s="8">
        <v>43</v>
      </c>
      <c r="B44" s="22">
        <v>44936</v>
      </c>
      <c r="C44" s="10" t="s">
        <v>54</v>
      </c>
      <c r="D44" s="11">
        <v>3000000</v>
      </c>
      <c r="E44" s="14" t="s">
        <v>58</v>
      </c>
      <c r="F44" s="10"/>
    </row>
    <row r="45" spans="1:8" ht="17.399999999999999" customHeight="1" x14ac:dyDescent="0.3">
      <c r="A45" s="8">
        <v>44</v>
      </c>
      <c r="B45" s="22">
        <v>44937</v>
      </c>
      <c r="C45" s="10" t="s">
        <v>55</v>
      </c>
      <c r="D45" s="11">
        <v>2000000</v>
      </c>
      <c r="E45" s="14" t="s">
        <v>58</v>
      </c>
      <c r="F45" s="10"/>
    </row>
    <row r="46" spans="1:8" ht="17.399999999999999" customHeight="1" x14ac:dyDescent="0.3">
      <c r="A46" s="8">
        <v>45</v>
      </c>
      <c r="B46" s="22">
        <v>44939</v>
      </c>
      <c r="C46" s="10" t="s">
        <v>56</v>
      </c>
      <c r="D46" s="11">
        <v>1000000</v>
      </c>
      <c r="E46" s="14" t="s">
        <v>58</v>
      </c>
      <c r="F46" s="10"/>
    </row>
    <row r="47" spans="1:8" ht="17.399999999999999" customHeight="1" x14ac:dyDescent="0.3">
      <c r="A47" s="8">
        <v>46</v>
      </c>
      <c r="B47" s="22">
        <v>44941</v>
      </c>
      <c r="C47" s="10" t="s">
        <v>57</v>
      </c>
      <c r="D47" s="11">
        <v>3500000</v>
      </c>
      <c r="E47" s="14" t="s">
        <v>58</v>
      </c>
      <c r="F47" s="10"/>
      <c r="G47" s="42" t="s">
        <v>94</v>
      </c>
      <c r="H47" s="42" t="s">
        <v>95</v>
      </c>
    </row>
    <row r="48" spans="1:8" s="20" customFormat="1" ht="19.8" customHeight="1" x14ac:dyDescent="0.3">
      <c r="A48" s="15" t="s">
        <v>59</v>
      </c>
      <c r="B48" s="16"/>
      <c r="C48" s="17"/>
      <c r="D48" s="18">
        <f>SUM(D2:D47)</f>
        <v>72500000</v>
      </c>
      <c r="E48" s="19"/>
      <c r="F48" s="19"/>
      <c r="G48" s="31">
        <f>'CHI PHI'!F20</f>
        <v>54948000</v>
      </c>
      <c r="H48" s="31">
        <f>D48-G48</f>
        <v>17552000</v>
      </c>
    </row>
    <row r="49" spans="1:6" ht="15" thickBot="1" x14ac:dyDescent="0.35">
      <c r="A49" s="12" t="s">
        <v>50</v>
      </c>
      <c r="B49" s="13"/>
      <c r="C49" s="13"/>
      <c r="D49" s="13"/>
      <c r="E49" s="13"/>
      <c r="F49" s="13"/>
    </row>
    <row r="50" spans="1:6" ht="15" thickBot="1" x14ac:dyDescent="0.35">
      <c r="A50" s="3" t="s">
        <v>0</v>
      </c>
      <c r="B50" s="4" t="s">
        <v>1</v>
      </c>
      <c r="C50" s="4" t="s">
        <v>2</v>
      </c>
      <c r="D50" s="4" t="s">
        <v>51</v>
      </c>
      <c r="E50" s="40" t="s">
        <v>4</v>
      </c>
      <c r="F50" s="4" t="s">
        <v>5</v>
      </c>
    </row>
    <row r="51" spans="1:6" ht="27" thickBot="1" x14ac:dyDescent="0.35">
      <c r="A51" s="1">
        <v>1</v>
      </c>
      <c r="B51" s="5" t="s">
        <v>16</v>
      </c>
      <c r="C51" s="2" t="s">
        <v>52</v>
      </c>
      <c r="D51" s="38" t="s">
        <v>53</v>
      </c>
      <c r="E51" s="14" t="s">
        <v>58</v>
      </c>
      <c r="F51" s="39" t="s">
        <v>60</v>
      </c>
    </row>
  </sheetData>
  <mergeCells count="8">
    <mergeCell ref="B42:B43"/>
    <mergeCell ref="A48:C48"/>
    <mergeCell ref="B2:B9"/>
    <mergeCell ref="B10:B15"/>
    <mergeCell ref="B16:B19"/>
    <mergeCell ref="B20:B24"/>
    <mergeCell ref="B25:B27"/>
    <mergeCell ref="B29:B4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zoomScaleNormal="100" workbookViewId="0">
      <selection activeCell="B27" sqref="B27"/>
    </sheetView>
  </sheetViews>
  <sheetFormatPr defaultRowHeight="14.4" x14ac:dyDescent="0.3"/>
  <cols>
    <col min="2" max="2" width="27.88671875" customWidth="1"/>
    <col min="3" max="3" width="14.77734375" style="27" customWidth="1"/>
    <col min="4" max="6" width="14.77734375" customWidth="1"/>
  </cols>
  <sheetData>
    <row r="2" spans="1:6" ht="23.4" x14ac:dyDescent="0.45">
      <c r="A2" s="28" t="s">
        <v>67</v>
      </c>
      <c r="B2" s="28"/>
      <c r="C2" s="28"/>
      <c r="D2" s="28"/>
      <c r="E2" s="28"/>
      <c r="F2" s="28"/>
    </row>
    <row r="4" spans="1:6" x14ac:dyDescent="0.3">
      <c r="A4" s="24" t="s">
        <v>0</v>
      </c>
      <c r="B4" s="24" t="s">
        <v>51</v>
      </c>
      <c r="C4" s="24" t="s">
        <v>63</v>
      </c>
      <c r="D4" s="24" t="s">
        <v>64</v>
      </c>
      <c r="E4" s="24" t="s">
        <v>65</v>
      </c>
      <c r="F4" s="25" t="s">
        <v>66</v>
      </c>
    </row>
    <row r="5" spans="1:6" x14ac:dyDescent="0.3">
      <c r="A5" s="8">
        <v>1</v>
      </c>
      <c r="B5" s="23" t="s">
        <v>68</v>
      </c>
      <c r="C5" s="30" t="s">
        <v>69</v>
      </c>
      <c r="D5" s="14">
        <v>200</v>
      </c>
      <c r="E5" s="29">
        <f>9800000/200</f>
        <v>49000</v>
      </c>
      <c r="F5" s="32">
        <f>D5*E5</f>
        <v>9800000</v>
      </c>
    </row>
    <row r="6" spans="1:6" x14ac:dyDescent="0.3">
      <c r="A6" s="8">
        <v>2</v>
      </c>
      <c r="B6" s="23" t="s">
        <v>70</v>
      </c>
      <c r="C6" s="30" t="s">
        <v>71</v>
      </c>
      <c r="D6" s="14">
        <f>4828000/142000</f>
        <v>34</v>
      </c>
      <c r="E6" s="29">
        <v>142000</v>
      </c>
      <c r="F6" s="32">
        <f>D6*E6</f>
        <v>4828000</v>
      </c>
    </row>
    <row r="7" spans="1:6" x14ac:dyDescent="0.3">
      <c r="A7" s="8">
        <v>3</v>
      </c>
      <c r="B7" s="23" t="s">
        <v>72</v>
      </c>
      <c r="C7" s="30" t="s">
        <v>73</v>
      </c>
      <c r="D7" s="14">
        <v>200</v>
      </c>
      <c r="E7" s="29">
        <v>100000</v>
      </c>
      <c r="F7" s="32">
        <f t="shared" ref="F7:F19" si="0">D7*E7</f>
        <v>20000000</v>
      </c>
    </row>
    <row r="8" spans="1:6" x14ac:dyDescent="0.3">
      <c r="A8" s="8">
        <v>4</v>
      </c>
      <c r="B8" s="23" t="s">
        <v>74</v>
      </c>
      <c r="C8" s="30" t="s">
        <v>75</v>
      </c>
      <c r="D8" s="14">
        <v>200</v>
      </c>
      <c r="E8" s="29">
        <f>1500000/200</f>
        <v>7500</v>
      </c>
      <c r="F8" s="32">
        <f t="shared" si="0"/>
        <v>1500000</v>
      </c>
    </row>
    <row r="9" spans="1:6" x14ac:dyDescent="0.3">
      <c r="A9" s="8">
        <v>5</v>
      </c>
      <c r="B9" s="23" t="s">
        <v>76</v>
      </c>
      <c r="C9" s="30" t="s">
        <v>77</v>
      </c>
      <c r="D9" s="14">
        <v>10</v>
      </c>
      <c r="E9" s="29">
        <v>90000</v>
      </c>
      <c r="F9" s="32">
        <f t="shared" si="0"/>
        <v>900000</v>
      </c>
    </row>
    <row r="10" spans="1:6" x14ac:dyDescent="0.3">
      <c r="A10" s="8">
        <v>6</v>
      </c>
      <c r="B10" s="23" t="s">
        <v>78</v>
      </c>
      <c r="C10" s="30" t="s">
        <v>77</v>
      </c>
      <c r="D10" s="14">
        <v>35</v>
      </c>
      <c r="E10" s="29">
        <f>5500000/35</f>
        <v>157142.85714285713</v>
      </c>
      <c r="F10" s="32">
        <f t="shared" si="0"/>
        <v>5500000</v>
      </c>
    </row>
    <row r="11" spans="1:6" x14ac:dyDescent="0.3">
      <c r="A11" s="8">
        <v>7</v>
      </c>
      <c r="B11" s="23" t="s">
        <v>79</v>
      </c>
      <c r="C11" s="30" t="s">
        <v>80</v>
      </c>
      <c r="D11" s="14">
        <v>200</v>
      </c>
      <c r="E11" s="29">
        <v>5000</v>
      </c>
      <c r="F11" s="32">
        <f>D11*E11</f>
        <v>1000000</v>
      </c>
    </row>
    <row r="12" spans="1:6" x14ac:dyDescent="0.3">
      <c r="A12" s="8">
        <v>8</v>
      </c>
      <c r="B12" s="23" t="s">
        <v>81</v>
      </c>
      <c r="C12" s="30" t="s">
        <v>82</v>
      </c>
      <c r="D12" s="14">
        <v>17</v>
      </c>
      <c r="E12" s="29">
        <f>1530000/17</f>
        <v>90000</v>
      </c>
      <c r="F12" s="32">
        <f t="shared" si="0"/>
        <v>1530000</v>
      </c>
    </row>
    <row r="13" spans="1:6" x14ac:dyDescent="0.3">
      <c r="A13" s="8">
        <v>9</v>
      </c>
      <c r="B13" s="23" t="s">
        <v>83</v>
      </c>
      <c r="C13" s="30" t="s">
        <v>80</v>
      </c>
      <c r="D13" s="14">
        <v>200</v>
      </c>
      <c r="E13" s="29">
        <f>3800000/200</f>
        <v>19000</v>
      </c>
      <c r="F13" s="32">
        <f t="shared" si="0"/>
        <v>3800000</v>
      </c>
    </row>
    <row r="14" spans="1:6" x14ac:dyDescent="0.3">
      <c r="A14" s="8">
        <v>10</v>
      </c>
      <c r="B14" s="23" t="s">
        <v>84</v>
      </c>
      <c r="C14" s="30" t="s">
        <v>77</v>
      </c>
      <c r="D14" s="14">
        <v>40</v>
      </c>
      <c r="E14" s="29">
        <v>120000</v>
      </c>
      <c r="F14" s="32">
        <f t="shared" si="0"/>
        <v>4800000</v>
      </c>
    </row>
    <row r="15" spans="1:6" x14ac:dyDescent="0.3">
      <c r="A15" s="8">
        <v>11</v>
      </c>
      <c r="B15" s="23" t="s">
        <v>85</v>
      </c>
      <c r="C15" s="30" t="s">
        <v>69</v>
      </c>
      <c r="D15" s="14">
        <v>200</v>
      </c>
      <c r="E15" s="29">
        <f>280000/200</f>
        <v>1400</v>
      </c>
      <c r="F15" s="32">
        <f t="shared" si="0"/>
        <v>280000</v>
      </c>
    </row>
    <row r="16" spans="1:6" x14ac:dyDescent="0.3">
      <c r="A16" s="8">
        <v>12</v>
      </c>
      <c r="B16" s="23" t="s">
        <v>86</v>
      </c>
      <c r="C16" s="30" t="s">
        <v>77</v>
      </c>
      <c r="D16" s="14">
        <v>13</v>
      </c>
      <c r="E16" s="29">
        <f>770000/13</f>
        <v>59230.769230769234</v>
      </c>
      <c r="F16" s="32">
        <f t="shared" si="0"/>
        <v>770000</v>
      </c>
    </row>
    <row r="17" spans="1:6" x14ac:dyDescent="0.3">
      <c r="A17" s="8">
        <v>13</v>
      </c>
      <c r="B17" s="23" t="s">
        <v>87</v>
      </c>
      <c r="C17" s="30" t="s">
        <v>77</v>
      </c>
      <c r="D17" s="14">
        <v>2</v>
      </c>
      <c r="E17" s="29">
        <v>90000</v>
      </c>
      <c r="F17" s="32">
        <f t="shared" si="0"/>
        <v>180000</v>
      </c>
    </row>
    <row r="18" spans="1:6" x14ac:dyDescent="0.3">
      <c r="A18" s="8">
        <v>14</v>
      </c>
      <c r="B18" s="23" t="s">
        <v>88</v>
      </c>
      <c r="C18" s="30" t="s">
        <v>77</v>
      </c>
      <c r="D18" s="14">
        <v>1</v>
      </c>
      <c r="E18" s="29">
        <v>40000</v>
      </c>
      <c r="F18" s="32">
        <f t="shared" si="0"/>
        <v>40000</v>
      </c>
    </row>
    <row r="19" spans="1:6" x14ac:dyDescent="0.3">
      <c r="A19" s="8">
        <v>15</v>
      </c>
      <c r="B19" s="23" t="s">
        <v>89</v>
      </c>
      <c r="C19" s="30" t="s">
        <v>90</v>
      </c>
      <c r="D19" s="14">
        <v>1</v>
      </c>
      <c r="E19" s="29">
        <v>20000</v>
      </c>
      <c r="F19" s="32">
        <f t="shared" si="0"/>
        <v>20000</v>
      </c>
    </row>
    <row r="20" spans="1:6" s="20" customFormat="1" x14ac:dyDescent="0.3">
      <c r="A20" s="15" t="s">
        <v>91</v>
      </c>
      <c r="B20" s="16"/>
      <c r="C20" s="19"/>
      <c r="D20" s="19"/>
      <c r="E20" s="19"/>
      <c r="F20" s="33">
        <f>SUM(F5:F19)</f>
        <v>54948000</v>
      </c>
    </row>
    <row r="21" spans="1:6" x14ac:dyDescent="0.3">
      <c r="A21" s="15" t="s">
        <v>93</v>
      </c>
      <c r="B21" s="16"/>
      <c r="C21" s="34"/>
      <c r="D21" s="26"/>
      <c r="E21" s="26"/>
      <c r="F21" s="33">
        <v>60000000</v>
      </c>
    </row>
    <row r="22" spans="1:6" x14ac:dyDescent="0.3">
      <c r="A22" s="36" t="s">
        <v>92</v>
      </c>
      <c r="B22" s="37"/>
      <c r="C22" s="34"/>
      <c r="D22" s="26"/>
      <c r="E22" s="26"/>
      <c r="F22" s="35">
        <f>F21-F20</f>
        <v>5052000</v>
      </c>
    </row>
    <row r="23" spans="1:6" x14ac:dyDescent="0.3">
      <c r="F23" s="41"/>
    </row>
  </sheetData>
  <mergeCells count="4">
    <mergeCell ref="A20:B20"/>
    <mergeCell ref="A2:F2"/>
    <mergeCell ref="A21:B21"/>
    <mergeCell ref="A22:B2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UNG HO</vt:lpstr>
      <vt:lpstr>CHI PHI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2023-02-05T01:10:03Z</dcterms:created>
  <dcterms:modified xsi:type="dcterms:W3CDTF">2023-02-05T01:52:21Z</dcterms:modified>
</cp:coreProperties>
</file>